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
    </mc:Choice>
  </mc:AlternateContent>
  <bookViews>
    <workbookView xWindow="0" yWindow="0" windowWidth="23040" windowHeight="9408"/>
  </bookViews>
  <sheets>
    <sheet name="Rent-Subsidized" sheetId="1" r:id="rId1"/>
    <sheet name="Owner-Renter" sheetId="2" r:id="rId2"/>
    <sheet name="Housing Condition" sheetId="3" r:id="rId3"/>
    <sheet name="Historic Districts" sheetId="4" r:id="rId4"/>
    <sheet name="Loan Denial" sheetId="5" r:id="rId5"/>
    <sheet name="Postsecondary Enrollment" sheetId="6"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 i="6" l="1"/>
  <c r="K4" i="6"/>
  <c r="L4" i="6"/>
  <c r="M4" i="6"/>
  <c r="N4" i="6"/>
  <c r="O4" i="6"/>
  <c r="P4" i="6"/>
  <c r="J5" i="6"/>
  <c r="K5" i="6"/>
  <c r="L5" i="6"/>
  <c r="M5" i="6"/>
  <c r="N5" i="6"/>
  <c r="O5" i="6"/>
  <c r="P5" i="6"/>
  <c r="J6" i="6"/>
  <c r="K6" i="6"/>
  <c r="L6" i="6"/>
  <c r="M6" i="6"/>
  <c r="N6" i="6"/>
  <c r="O6" i="6"/>
  <c r="P6" i="6"/>
  <c r="J7" i="6"/>
  <c r="K7" i="6"/>
  <c r="L7" i="6"/>
  <c r="M7" i="6"/>
  <c r="N7" i="6"/>
  <c r="O7" i="6"/>
  <c r="P7" i="6"/>
  <c r="J8" i="6"/>
  <c r="K8" i="6"/>
  <c r="L8" i="6"/>
  <c r="M8" i="6"/>
  <c r="N8" i="6"/>
  <c r="O8" i="6"/>
  <c r="P8" i="6"/>
  <c r="J9" i="6"/>
  <c r="K9" i="6"/>
  <c r="L9" i="6"/>
  <c r="M9" i="6"/>
  <c r="N9" i="6"/>
  <c r="O9" i="6"/>
  <c r="P9" i="6"/>
  <c r="C6" i="5"/>
  <c r="D6" i="5"/>
  <c r="E6" i="5"/>
  <c r="F6" i="5"/>
  <c r="I6" i="5"/>
  <c r="J6" i="5"/>
  <c r="M6" i="5"/>
  <c r="N6" i="5"/>
  <c r="B6" i="5" s="1"/>
  <c r="Q6" i="5"/>
  <c r="R6" i="5"/>
  <c r="U6" i="5"/>
  <c r="V6" i="5"/>
  <c r="Y6" i="5"/>
  <c r="Z6" i="5"/>
  <c r="AC6" i="5"/>
  <c r="AD6" i="5"/>
  <c r="AG6" i="5"/>
  <c r="C8" i="5"/>
  <c r="E8" i="5" s="1"/>
  <c r="D8" i="5"/>
  <c r="F8" i="5"/>
  <c r="I8" i="5"/>
  <c r="J8" i="5"/>
  <c r="B8" i="5" s="1"/>
  <c r="M8" i="5"/>
  <c r="C9" i="5"/>
  <c r="E9" i="5" s="1"/>
  <c r="D9" i="5"/>
  <c r="F9" i="5"/>
  <c r="I9" i="5"/>
  <c r="J9" i="5"/>
  <c r="B9" i="5" s="1"/>
  <c r="M9" i="5"/>
  <c r="N9" i="5"/>
  <c r="Q9" i="5"/>
  <c r="R9" i="5"/>
  <c r="U9" i="5"/>
  <c r="V9" i="5"/>
  <c r="Y9" i="5"/>
  <c r="Z9" i="5"/>
  <c r="AC9" i="5"/>
  <c r="C10" i="5"/>
  <c r="E10" i="5" s="1"/>
  <c r="D10" i="5"/>
  <c r="F10" i="5"/>
  <c r="I10" i="5"/>
  <c r="J10" i="5"/>
  <c r="B10" i="5" s="1"/>
  <c r="M10" i="5"/>
  <c r="Z10" i="5"/>
  <c r="AC10" i="5"/>
  <c r="C11" i="5"/>
  <c r="E11" i="5" s="1"/>
  <c r="D11" i="5"/>
  <c r="F11" i="5"/>
  <c r="B11" i="5" s="1"/>
  <c r="I11" i="5"/>
  <c r="J11" i="5"/>
  <c r="M11" i="5"/>
  <c r="Z11" i="5"/>
  <c r="AC11" i="5"/>
  <c r="C12" i="5"/>
  <c r="D12" i="5"/>
  <c r="E12" i="5" s="1"/>
  <c r="F12" i="5"/>
  <c r="I12" i="5"/>
  <c r="J12" i="5"/>
  <c r="M12" i="5"/>
  <c r="Z12" i="5"/>
  <c r="B12" i="5" s="1"/>
  <c r="AC12" i="5"/>
  <c r="C13" i="5"/>
  <c r="D13" i="5"/>
  <c r="E13" i="5"/>
  <c r="F13" i="5"/>
  <c r="I13" i="5"/>
  <c r="J13" i="5"/>
  <c r="R13" i="5"/>
  <c r="Z13" i="5"/>
  <c r="B13" i="5" s="1"/>
  <c r="AC13" i="5"/>
  <c r="C14" i="5"/>
  <c r="D14" i="5"/>
  <c r="E14" i="5"/>
  <c r="F14" i="5"/>
  <c r="B14" i="5" s="1"/>
  <c r="I14" i="5"/>
  <c r="J14" i="5"/>
  <c r="Z14" i="5"/>
  <c r="C15" i="5"/>
  <c r="D15" i="5"/>
  <c r="E15" i="5"/>
  <c r="F15" i="5"/>
  <c r="B15" i="5" s="1"/>
  <c r="I15" i="5"/>
  <c r="J15" i="5"/>
  <c r="M15" i="5"/>
  <c r="Z15" i="5"/>
  <c r="AC15" i="5"/>
  <c r="C16" i="5"/>
  <c r="E16" i="5" s="1"/>
  <c r="D16" i="5"/>
  <c r="F16" i="5"/>
  <c r="B16" i="5" s="1"/>
  <c r="I16" i="5"/>
  <c r="J16" i="5"/>
  <c r="Z16" i="5"/>
  <c r="AC16" i="5"/>
  <c r="B17" i="5"/>
  <c r="C17" i="5"/>
  <c r="D17" i="5"/>
  <c r="E17" i="5"/>
  <c r="F17" i="5"/>
  <c r="I17" i="5"/>
  <c r="J17" i="5"/>
  <c r="Z17" i="5"/>
  <c r="AC17" i="5"/>
  <c r="C18" i="5"/>
  <c r="D18" i="5"/>
  <c r="E18" i="5" s="1"/>
  <c r="F18" i="5"/>
  <c r="I18" i="5"/>
  <c r="J18" i="5"/>
  <c r="R18" i="5"/>
  <c r="B18" i="5" s="1"/>
  <c r="U18" i="5"/>
  <c r="Z18" i="5"/>
  <c r="AC18" i="5"/>
  <c r="F20" i="5"/>
  <c r="G20" i="5"/>
  <c r="C20" i="5" s="1"/>
  <c r="H20" i="5"/>
  <c r="I20" i="5"/>
  <c r="K20" i="5"/>
  <c r="L20" i="5"/>
  <c r="J20" i="5" s="1"/>
  <c r="N20" i="5"/>
  <c r="O20" i="5"/>
  <c r="P20" i="5"/>
  <c r="Q20" i="5"/>
  <c r="S20" i="5"/>
  <c r="T20" i="5"/>
  <c r="U20" i="5" s="1"/>
  <c r="V20" i="5"/>
  <c r="W20" i="5"/>
  <c r="X20" i="5"/>
  <c r="Y20" i="5"/>
  <c r="AA20" i="5"/>
  <c r="AB20" i="5"/>
  <c r="Z20" i="5" s="1"/>
  <c r="AD20" i="5"/>
  <c r="AE20" i="5"/>
  <c r="AF20" i="5"/>
  <c r="C27" i="5"/>
  <c r="D27" i="5"/>
  <c r="E27" i="5"/>
  <c r="F27" i="5"/>
  <c r="I27" i="5"/>
  <c r="J27" i="5"/>
  <c r="M27" i="5"/>
  <c r="N27" i="5"/>
  <c r="B27" i="5" s="1"/>
  <c r="Q27" i="5"/>
  <c r="R27" i="5"/>
  <c r="U27" i="5"/>
  <c r="V27" i="5"/>
  <c r="Y27" i="5"/>
  <c r="Z27" i="5"/>
  <c r="AC27" i="5"/>
  <c r="AD27" i="5"/>
  <c r="AG27" i="5"/>
  <c r="C29" i="5"/>
  <c r="C41" i="5" s="1"/>
  <c r="E41" i="5" s="1"/>
  <c r="D29" i="5"/>
  <c r="E29" i="5"/>
  <c r="F29" i="5"/>
  <c r="B29" i="5" s="1"/>
  <c r="I29" i="5"/>
  <c r="J29" i="5"/>
  <c r="M29" i="5"/>
  <c r="N29" i="5"/>
  <c r="Q29" i="5"/>
  <c r="R29" i="5"/>
  <c r="U29" i="5"/>
  <c r="V29" i="5"/>
  <c r="Y29" i="5"/>
  <c r="Z29" i="5"/>
  <c r="AC29" i="5"/>
  <c r="AD29" i="5"/>
  <c r="AG29" i="5"/>
  <c r="C30" i="5"/>
  <c r="E30" i="5" s="1"/>
  <c r="D30" i="5"/>
  <c r="D41" i="5" s="1"/>
  <c r="F30" i="5"/>
  <c r="B30" i="5" s="1"/>
  <c r="I30" i="5"/>
  <c r="J30" i="5"/>
  <c r="M30" i="5"/>
  <c r="N30" i="5"/>
  <c r="Q30" i="5"/>
  <c r="R30" i="5"/>
  <c r="U30" i="5"/>
  <c r="V30" i="5"/>
  <c r="Y30" i="5"/>
  <c r="Z30" i="5"/>
  <c r="AC30" i="5"/>
  <c r="AD30" i="5"/>
  <c r="AG30" i="5"/>
  <c r="C31" i="5"/>
  <c r="D31" i="5"/>
  <c r="E31" i="5" s="1"/>
  <c r="F31" i="5"/>
  <c r="I31" i="5"/>
  <c r="J31" i="5"/>
  <c r="M31" i="5"/>
  <c r="N31" i="5"/>
  <c r="B31" i="5" s="1"/>
  <c r="Q31" i="5"/>
  <c r="R31" i="5"/>
  <c r="U31" i="5"/>
  <c r="V31" i="5"/>
  <c r="Y31" i="5"/>
  <c r="Z31" i="5"/>
  <c r="AC31" i="5"/>
  <c r="AD31" i="5"/>
  <c r="AG31" i="5"/>
  <c r="C32" i="5"/>
  <c r="D32" i="5"/>
  <c r="E32" i="5"/>
  <c r="F32" i="5"/>
  <c r="I32" i="5"/>
  <c r="J32" i="5"/>
  <c r="M32" i="5"/>
  <c r="N32" i="5"/>
  <c r="B32" i="5" s="1"/>
  <c r="Q32" i="5"/>
  <c r="R32" i="5"/>
  <c r="U32" i="5"/>
  <c r="V32" i="5"/>
  <c r="Y32" i="5"/>
  <c r="Z32" i="5"/>
  <c r="AC32" i="5"/>
  <c r="AD32" i="5"/>
  <c r="AG32" i="5"/>
  <c r="C33" i="5"/>
  <c r="D33" i="5"/>
  <c r="E33" i="5"/>
  <c r="F33" i="5"/>
  <c r="B33" i="5" s="1"/>
  <c r="I33" i="5"/>
  <c r="J33" i="5"/>
  <c r="M33" i="5"/>
  <c r="N33" i="5"/>
  <c r="Q33" i="5"/>
  <c r="R33" i="5"/>
  <c r="U33" i="5"/>
  <c r="V33" i="5"/>
  <c r="Y33" i="5"/>
  <c r="Z33" i="5"/>
  <c r="AC33" i="5"/>
  <c r="AD33" i="5"/>
  <c r="AG33" i="5"/>
  <c r="C34" i="5"/>
  <c r="E34" i="5" s="1"/>
  <c r="D34" i="5"/>
  <c r="F34" i="5"/>
  <c r="B34" i="5" s="1"/>
  <c r="I34" i="5"/>
  <c r="J34" i="5"/>
  <c r="M34" i="5"/>
  <c r="N34" i="5"/>
  <c r="Q34" i="5"/>
  <c r="R34" i="5"/>
  <c r="U34" i="5"/>
  <c r="V34" i="5"/>
  <c r="Y34" i="5"/>
  <c r="Z34" i="5"/>
  <c r="AC34" i="5"/>
  <c r="AD34" i="5"/>
  <c r="AG34" i="5"/>
  <c r="C35" i="5"/>
  <c r="D35" i="5"/>
  <c r="E35" i="5" s="1"/>
  <c r="F35" i="5"/>
  <c r="I35" i="5"/>
  <c r="J35" i="5"/>
  <c r="M35" i="5"/>
  <c r="N35" i="5"/>
  <c r="B35" i="5" s="1"/>
  <c r="Q35" i="5"/>
  <c r="R35" i="5"/>
  <c r="U35" i="5"/>
  <c r="V35" i="5"/>
  <c r="Y35" i="5"/>
  <c r="Z35" i="5"/>
  <c r="AC35" i="5"/>
  <c r="AD35" i="5"/>
  <c r="AG35" i="5"/>
  <c r="C36" i="5"/>
  <c r="D36" i="5"/>
  <c r="E36" i="5"/>
  <c r="F36" i="5"/>
  <c r="I36" i="5"/>
  <c r="J36" i="5"/>
  <c r="M36" i="5"/>
  <c r="N36" i="5"/>
  <c r="B36" i="5" s="1"/>
  <c r="Q36" i="5"/>
  <c r="R36" i="5"/>
  <c r="U36" i="5"/>
  <c r="V36" i="5"/>
  <c r="Y36" i="5"/>
  <c r="Z36" i="5"/>
  <c r="AC36" i="5"/>
  <c r="AD36" i="5"/>
  <c r="AG36" i="5"/>
  <c r="C37" i="5"/>
  <c r="D37" i="5"/>
  <c r="E37" i="5"/>
  <c r="F37" i="5"/>
  <c r="B37" i="5" s="1"/>
  <c r="I37" i="5"/>
  <c r="J37" i="5"/>
  <c r="M37" i="5"/>
  <c r="N37" i="5"/>
  <c r="Q37" i="5"/>
  <c r="R37" i="5"/>
  <c r="U37" i="5"/>
  <c r="V37" i="5"/>
  <c r="Y37" i="5"/>
  <c r="Z37" i="5"/>
  <c r="AC37" i="5"/>
  <c r="AD37" i="5"/>
  <c r="AG37" i="5"/>
  <c r="C38" i="5"/>
  <c r="E38" i="5" s="1"/>
  <c r="D38" i="5"/>
  <c r="F38" i="5"/>
  <c r="B38" i="5" s="1"/>
  <c r="I38" i="5"/>
  <c r="J38" i="5"/>
  <c r="M38" i="5"/>
  <c r="N38" i="5"/>
  <c r="Q38" i="5"/>
  <c r="R38" i="5"/>
  <c r="U38" i="5"/>
  <c r="V38" i="5"/>
  <c r="Y38" i="5"/>
  <c r="Z38" i="5"/>
  <c r="AC38" i="5"/>
  <c r="AD38" i="5"/>
  <c r="AG38" i="5"/>
  <c r="C39" i="5"/>
  <c r="D39" i="5"/>
  <c r="E39" i="5" s="1"/>
  <c r="F39" i="5"/>
  <c r="I39" i="5"/>
  <c r="J39" i="5"/>
  <c r="M39" i="5"/>
  <c r="N39" i="5"/>
  <c r="B39" i="5" s="1"/>
  <c r="Q39" i="5"/>
  <c r="R39" i="5"/>
  <c r="U39" i="5"/>
  <c r="V39" i="5"/>
  <c r="Y39" i="5"/>
  <c r="Z39" i="5"/>
  <c r="AC39" i="5"/>
  <c r="AD39" i="5"/>
  <c r="AG39" i="5"/>
  <c r="G41" i="5"/>
  <c r="I41" i="5" s="1"/>
  <c r="H41" i="5"/>
  <c r="J41" i="5"/>
  <c r="K41" i="5"/>
  <c r="L41" i="5"/>
  <c r="M41" i="5"/>
  <c r="O41" i="5"/>
  <c r="Q41" i="5" s="1"/>
  <c r="P41" i="5"/>
  <c r="R41" i="5"/>
  <c r="S41" i="5"/>
  <c r="T41" i="5"/>
  <c r="U41" i="5"/>
  <c r="W41" i="5"/>
  <c r="Y41" i="5" s="1"/>
  <c r="X41" i="5"/>
  <c r="Z41" i="5"/>
  <c r="AA41" i="5"/>
  <c r="AB41" i="5"/>
  <c r="AC41" i="5"/>
  <c r="AE41" i="5"/>
  <c r="AG41" i="5" s="1"/>
  <c r="AF41" i="5"/>
  <c r="C48" i="5"/>
  <c r="D48" i="5"/>
  <c r="E48" i="5"/>
  <c r="F48" i="5"/>
  <c r="I48" i="5"/>
  <c r="J48" i="5"/>
  <c r="M48" i="5"/>
  <c r="N48" i="5"/>
  <c r="B48" i="5" s="1"/>
  <c r="Q48" i="5"/>
  <c r="R48" i="5"/>
  <c r="U48" i="5"/>
  <c r="V48" i="5"/>
  <c r="Y48" i="5"/>
  <c r="Z48" i="5"/>
  <c r="AC48" i="5"/>
  <c r="AD48" i="5"/>
  <c r="AG48" i="5"/>
  <c r="C50" i="5"/>
  <c r="D50" i="5"/>
  <c r="E50" i="5"/>
  <c r="F50" i="5"/>
  <c r="B50" i="5" s="1"/>
  <c r="I50" i="5"/>
  <c r="J50" i="5"/>
  <c r="J62" i="5" s="1"/>
  <c r="M50" i="5"/>
  <c r="N50" i="5"/>
  <c r="R50" i="5"/>
  <c r="V50" i="5"/>
  <c r="Z50" i="5"/>
  <c r="AD50" i="5"/>
  <c r="C51" i="5"/>
  <c r="E51" i="5" s="1"/>
  <c r="D51" i="5"/>
  <c r="F51" i="5"/>
  <c r="B51" i="5" s="1"/>
  <c r="I51" i="5"/>
  <c r="J51" i="5"/>
  <c r="M51" i="5"/>
  <c r="N51" i="5"/>
  <c r="Q51" i="5"/>
  <c r="R51" i="5"/>
  <c r="U51" i="5"/>
  <c r="V51" i="5"/>
  <c r="Y51" i="5"/>
  <c r="Z51" i="5"/>
  <c r="AC51" i="5"/>
  <c r="AD51" i="5"/>
  <c r="C52" i="5"/>
  <c r="D52" i="5"/>
  <c r="E52" i="5"/>
  <c r="F52" i="5"/>
  <c r="I52" i="5"/>
  <c r="J52" i="5"/>
  <c r="N52" i="5"/>
  <c r="R52" i="5"/>
  <c r="B52" i="5" s="1"/>
  <c r="V52" i="5"/>
  <c r="Z52" i="5"/>
  <c r="AD52" i="5"/>
  <c r="C53" i="5"/>
  <c r="E53" i="5" s="1"/>
  <c r="D53" i="5"/>
  <c r="F53" i="5"/>
  <c r="B53" i="5" s="1"/>
  <c r="I53" i="5"/>
  <c r="J53" i="5"/>
  <c r="M53" i="5"/>
  <c r="N53" i="5"/>
  <c r="R53" i="5"/>
  <c r="V53" i="5"/>
  <c r="Z53" i="5"/>
  <c r="AC53" i="5"/>
  <c r="AD53" i="5"/>
  <c r="C54" i="5"/>
  <c r="D54" i="5"/>
  <c r="E54" i="5"/>
  <c r="F54" i="5"/>
  <c r="B54" i="5" s="1"/>
  <c r="I54" i="5"/>
  <c r="J54" i="5"/>
  <c r="M54" i="5"/>
  <c r="N54" i="5"/>
  <c r="R54" i="5"/>
  <c r="V54" i="5"/>
  <c r="Z54" i="5"/>
  <c r="AC54" i="5"/>
  <c r="AD54" i="5"/>
  <c r="C55" i="5"/>
  <c r="D55" i="5"/>
  <c r="E55" i="5"/>
  <c r="F55" i="5"/>
  <c r="I55" i="5"/>
  <c r="J55" i="5"/>
  <c r="N55" i="5"/>
  <c r="R55" i="5"/>
  <c r="B55" i="5" s="1"/>
  <c r="V55" i="5"/>
  <c r="Z55" i="5"/>
  <c r="AD55" i="5"/>
  <c r="C56" i="5"/>
  <c r="E56" i="5" s="1"/>
  <c r="D56" i="5"/>
  <c r="F56" i="5"/>
  <c r="B56" i="5" s="1"/>
  <c r="I56" i="5"/>
  <c r="J56" i="5"/>
  <c r="N56" i="5"/>
  <c r="R56" i="5"/>
  <c r="V56" i="5"/>
  <c r="Z56" i="5"/>
  <c r="AD56" i="5"/>
  <c r="C57" i="5"/>
  <c r="D57" i="5"/>
  <c r="E57" i="5"/>
  <c r="F57" i="5"/>
  <c r="I57" i="5"/>
  <c r="J57" i="5"/>
  <c r="M57" i="5"/>
  <c r="N57" i="5"/>
  <c r="B57" i="5" s="1"/>
  <c r="R57" i="5"/>
  <c r="V57" i="5"/>
  <c r="Z57" i="5"/>
  <c r="AD57" i="5"/>
  <c r="B58" i="5"/>
  <c r="C58" i="5"/>
  <c r="D58" i="5"/>
  <c r="E58" i="5"/>
  <c r="F58" i="5"/>
  <c r="I58" i="5"/>
  <c r="J58" i="5"/>
  <c r="N58" i="5"/>
  <c r="R58" i="5"/>
  <c r="V58" i="5"/>
  <c r="Z58" i="5"/>
  <c r="AC58" i="5"/>
  <c r="AD58" i="5"/>
  <c r="C59" i="5"/>
  <c r="D59" i="5"/>
  <c r="E59" i="5"/>
  <c r="F59" i="5"/>
  <c r="B59" i="5" s="1"/>
  <c r="I59" i="5"/>
  <c r="J59" i="5"/>
  <c r="N59" i="5"/>
  <c r="R59" i="5"/>
  <c r="V59" i="5"/>
  <c r="Z59" i="5"/>
  <c r="AC59" i="5"/>
  <c r="AD59" i="5"/>
  <c r="C60" i="5"/>
  <c r="E60" i="5" s="1"/>
  <c r="D60" i="5"/>
  <c r="F60" i="5"/>
  <c r="B60" i="5" s="1"/>
  <c r="I60" i="5"/>
  <c r="J60" i="5"/>
  <c r="N60" i="5"/>
  <c r="R60" i="5"/>
  <c r="V60" i="5"/>
  <c r="Z60" i="5"/>
  <c r="AC60" i="5"/>
  <c r="AD60" i="5"/>
  <c r="G62" i="5"/>
  <c r="H62" i="5"/>
  <c r="I62" i="5"/>
  <c r="K62" i="5"/>
  <c r="M62" i="5" s="1"/>
  <c r="L62" i="5"/>
  <c r="D62" i="5" s="1"/>
  <c r="N62" i="5"/>
  <c r="O62" i="5"/>
  <c r="P62" i="5"/>
  <c r="Q62" i="5"/>
  <c r="S62" i="5"/>
  <c r="U62" i="5" s="1"/>
  <c r="T62" i="5"/>
  <c r="V62" i="5"/>
  <c r="W62" i="5"/>
  <c r="X62" i="5"/>
  <c r="Y62" i="5"/>
  <c r="AA62" i="5"/>
  <c r="AC62" i="5" s="1"/>
  <c r="AB62" i="5"/>
  <c r="AD62" i="5"/>
  <c r="AE62" i="5"/>
  <c r="AF62" i="5"/>
  <c r="C17" i="4"/>
  <c r="D17" i="4"/>
  <c r="H5" i="3"/>
  <c r="I5" i="3"/>
  <c r="J5" i="3"/>
  <c r="K5" i="3"/>
  <c r="H6" i="3"/>
  <c r="I6" i="3"/>
  <c r="J6" i="3"/>
  <c r="K6" i="3"/>
  <c r="H7" i="3"/>
  <c r="I7" i="3"/>
  <c r="J7" i="3"/>
  <c r="K7" i="3"/>
  <c r="H8" i="3"/>
  <c r="I8" i="3"/>
  <c r="J8" i="3"/>
  <c r="K8" i="3"/>
  <c r="H9" i="3"/>
  <c r="I9" i="3"/>
  <c r="J9" i="3"/>
  <c r="K9" i="3"/>
  <c r="H10" i="3"/>
  <c r="I10" i="3"/>
  <c r="J10" i="3"/>
  <c r="K10" i="3"/>
  <c r="H11" i="3"/>
  <c r="I11" i="3"/>
  <c r="J11" i="3"/>
  <c r="K11" i="3"/>
  <c r="H12" i="3"/>
  <c r="I12" i="3"/>
  <c r="J12" i="3"/>
  <c r="K12" i="3"/>
  <c r="H13" i="3"/>
  <c r="I13" i="3"/>
  <c r="J13" i="3"/>
  <c r="K13" i="3"/>
  <c r="H14" i="3"/>
  <c r="I14" i="3"/>
  <c r="J14" i="3"/>
  <c r="K14" i="3"/>
  <c r="H15" i="3"/>
  <c r="I15" i="3"/>
  <c r="J15" i="3"/>
  <c r="K15" i="3"/>
  <c r="C17" i="3"/>
  <c r="H17" i="3" s="1"/>
  <c r="D17" i="3"/>
  <c r="E17" i="3"/>
  <c r="J17" i="3" s="1"/>
  <c r="F17" i="3"/>
  <c r="G17" i="3"/>
  <c r="I17" i="3" s="1"/>
  <c r="L4" i="2"/>
  <c r="M4" i="2"/>
  <c r="N4" i="2"/>
  <c r="O4" i="2"/>
  <c r="L6" i="2"/>
  <c r="M6" i="2"/>
  <c r="N6" i="2"/>
  <c r="O6" i="2"/>
  <c r="L7" i="2"/>
  <c r="M7" i="2"/>
  <c r="N7" i="2"/>
  <c r="O7" i="2"/>
  <c r="L8" i="2"/>
  <c r="M8" i="2"/>
  <c r="N8" i="2"/>
  <c r="O8" i="2"/>
  <c r="L9" i="2"/>
  <c r="M9" i="2"/>
  <c r="N9" i="2"/>
  <c r="O9" i="2"/>
  <c r="L10" i="2"/>
  <c r="M10" i="2"/>
  <c r="N10" i="2"/>
  <c r="O10" i="2"/>
  <c r="L11" i="2"/>
  <c r="M11" i="2"/>
  <c r="N11" i="2"/>
  <c r="O11" i="2"/>
  <c r="L12" i="2"/>
  <c r="M12" i="2"/>
  <c r="N12" i="2"/>
  <c r="O12" i="2"/>
  <c r="L13" i="2"/>
  <c r="M13" i="2"/>
  <c r="N13" i="2"/>
  <c r="O13" i="2"/>
  <c r="L14" i="2"/>
  <c r="M14" i="2"/>
  <c r="N14" i="2"/>
  <c r="O14" i="2"/>
  <c r="L15" i="2"/>
  <c r="M15" i="2"/>
  <c r="N15" i="2"/>
  <c r="O15" i="2"/>
  <c r="L16" i="2"/>
  <c r="M16" i="2"/>
  <c r="N16" i="2"/>
  <c r="O16" i="2"/>
  <c r="C18" i="2"/>
  <c r="D18" i="2"/>
  <c r="E18" i="2"/>
  <c r="F18" i="2"/>
  <c r="G18" i="2"/>
  <c r="H18" i="2"/>
  <c r="M18" i="2" s="1"/>
  <c r="I18" i="2"/>
  <c r="J18" i="2"/>
  <c r="K18" i="2"/>
  <c r="L18" i="2"/>
  <c r="N18" i="2"/>
  <c r="O18" i="2"/>
  <c r="D34" i="1"/>
  <c r="D61" i="1" s="1"/>
  <c r="D43" i="1"/>
  <c r="D52" i="1"/>
  <c r="Z62" i="5" l="1"/>
  <c r="R62" i="5"/>
  <c r="AD41" i="5"/>
  <c r="V41" i="5"/>
  <c r="N41" i="5"/>
  <c r="F41" i="5"/>
  <c r="B41" i="5" s="1"/>
  <c r="AC20" i="5"/>
  <c r="M20" i="5"/>
  <c r="D20" i="5"/>
  <c r="E20" i="5" s="1"/>
  <c r="K17" i="3"/>
  <c r="R20" i="5"/>
  <c r="B20" i="5" s="1"/>
  <c r="C62" i="5"/>
  <c r="E62" i="5" s="1"/>
  <c r="F62" i="5"/>
  <c r="B62" i="5" s="1"/>
</calcChain>
</file>

<file path=xl/sharedStrings.xml><?xml version="1.0" encoding="utf-8"?>
<sst xmlns="http://schemas.openxmlformats.org/spreadsheetml/2006/main" count="1171" uniqueCount="455">
  <si>
    <r>
      <rPr>
        <b/>
        <sz val="11"/>
        <color theme="1"/>
        <rFont val="Calibri"/>
        <family val="2"/>
        <scheme val="minor"/>
      </rPr>
      <t>Source</t>
    </r>
    <r>
      <rPr>
        <sz val="11"/>
        <color theme="1"/>
        <rFont val="Calibri"/>
        <family val="2"/>
        <scheme val="minor"/>
      </rPr>
      <t>: U.S. Department of Housing and Urban Development (as of 2012)</t>
    </r>
  </si>
  <si>
    <t>Reservation Total</t>
  </si>
  <si>
    <t>Other</t>
  </si>
  <si>
    <t>Rental Assistance</t>
  </si>
  <si>
    <t>Homeownership</t>
  </si>
  <si>
    <t>Rental</t>
  </si>
  <si>
    <t>NAHASDA:</t>
  </si>
  <si>
    <t>Housing Act:</t>
  </si>
  <si>
    <t>Rocky Boy's</t>
  </si>
  <si>
    <t>.</t>
  </si>
  <si>
    <t>Fort Belknap</t>
  </si>
  <si>
    <t>Blackfeet</t>
  </si>
  <si>
    <t>Total Units</t>
  </si>
  <si>
    <t>Program units</t>
  </si>
  <si>
    <t>Unit Type</t>
  </si>
  <si>
    <t>Reservation</t>
  </si>
  <si>
    <t>Reservation Subsidized Housing</t>
  </si>
  <si>
    <t>Region Total</t>
  </si>
  <si>
    <r>
      <rPr>
        <b/>
        <sz val="11"/>
        <color theme="1"/>
        <rFont val="Calibri"/>
        <family val="2"/>
        <scheme val="minor"/>
      </rPr>
      <t>Source</t>
    </r>
    <r>
      <rPr>
        <sz val="11"/>
        <color theme="1"/>
        <rFont val="Calibri"/>
        <family val="2"/>
        <scheme val="minor"/>
      </rPr>
      <t>: Montana Department of Commerce</t>
    </r>
  </si>
  <si>
    <t>Elderly</t>
  </si>
  <si>
    <t>Marias Manor</t>
  </si>
  <si>
    <t>Crossroads Marias Manor</t>
  </si>
  <si>
    <t>Toole</t>
  </si>
  <si>
    <t>Elderly/Disabled</t>
  </si>
  <si>
    <t>Skyline Lodge</t>
  </si>
  <si>
    <t>Teton</t>
  </si>
  <si>
    <t>Family</t>
  </si>
  <si>
    <t>Lake Francis Court</t>
  </si>
  <si>
    <t>Horizon Lodge</t>
  </si>
  <si>
    <t>Pondera</t>
  </si>
  <si>
    <t>Cedar View Apartments</t>
  </si>
  <si>
    <t>Phillips</t>
  </si>
  <si>
    <t>Sweetgrass Lodge</t>
  </si>
  <si>
    <t>Prairie Homes</t>
  </si>
  <si>
    <t>Liberty</t>
  </si>
  <si>
    <t>Judith Basin Manor</t>
  </si>
  <si>
    <t>Judith Basin</t>
  </si>
  <si>
    <t>Oakwood Village</t>
  </si>
  <si>
    <t>Hillview Apartments</t>
  </si>
  <si>
    <t>Eagles Manor</t>
  </si>
  <si>
    <t>Hill</t>
  </si>
  <si>
    <t>Glacier Ridge</t>
  </si>
  <si>
    <t>Glacier</t>
  </si>
  <si>
    <t>Sunrise Bluff Estates</t>
  </si>
  <si>
    <t>Chouteau</t>
  </si>
  <si>
    <t>Vista Villa Apartments</t>
  </si>
  <si>
    <t>The Elmwoods</t>
  </si>
  <si>
    <t>Sunshine Village</t>
  </si>
  <si>
    <t>Rainbow House</t>
  </si>
  <si>
    <t>Quiet Day Manor</t>
  </si>
  <si>
    <t>Parkview Apartments</t>
  </si>
  <si>
    <t>Park Manor</t>
  </si>
  <si>
    <t>Grandview Plaza</t>
  </si>
  <si>
    <t>Golden Valley Homes</t>
  </si>
  <si>
    <t>Centennial Village</t>
  </si>
  <si>
    <t>Broadview Manor Apartments</t>
  </si>
  <si>
    <t>Aspen Village</t>
  </si>
  <si>
    <t>Cascade</t>
  </si>
  <si>
    <t>Grande Villa Apartments</t>
  </si>
  <si>
    <t>Blaine</t>
  </si>
  <si>
    <t>Number of units</t>
  </si>
  <si>
    <t>Type of housing</t>
  </si>
  <si>
    <t>Facility Name</t>
  </si>
  <si>
    <t>County</t>
  </si>
  <si>
    <t>Subsidized Housing Units by County</t>
  </si>
  <si>
    <t>Toole County</t>
  </si>
  <si>
    <t>Teton County</t>
  </si>
  <si>
    <t>Pondera County</t>
  </si>
  <si>
    <t>Phillips County</t>
  </si>
  <si>
    <t>Liberty County</t>
  </si>
  <si>
    <t>Judith Basin County</t>
  </si>
  <si>
    <t>Hill County</t>
  </si>
  <si>
    <t>Glacier County</t>
  </si>
  <si>
    <t>Chouteau County</t>
  </si>
  <si>
    <t>Cascade County</t>
  </si>
  <si>
    <t>Blaine County</t>
  </si>
  <si>
    <t>Montana</t>
  </si>
  <si>
    <t>State and Regional Counties</t>
  </si>
  <si>
    <t>Estimated Renter-occupied Units</t>
  </si>
  <si>
    <t>Estimated Owner-occupied Units</t>
  </si>
  <si>
    <t>Estimate Total Housing Units</t>
  </si>
  <si>
    <t>Percent Change from 2010-2013</t>
  </si>
  <si>
    <t>Percent Change from 2000-2010</t>
  </si>
  <si>
    <r>
      <rPr>
        <b/>
        <sz val="11"/>
        <color theme="1"/>
        <rFont val="Calibri"/>
        <family val="2"/>
        <scheme val="minor"/>
      </rPr>
      <t>Source</t>
    </r>
    <r>
      <rPr>
        <sz val="11"/>
        <color theme="1"/>
        <rFont val="Calibri"/>
        <family val="2"/>
        <scheme val="minor"/>
      </rPr>
      <t xml:space="preserve">: 2000 Dicennial Census SF3 Sample Data, 2010 ACS 5-year Estimates, 2013 ACS 5-year Estimates
</t>
    </r>
  </si>
  <si>
    <t>Owner-occupied and Renter-occupied Housing Unit Trends</t>
  </si>
  <si>
    <t>Indicates marked deterioration but is still quite usable. Property is rather unattractive and undesirable. Much repair is needed and many items need refinishing or overhauling. Deferred maintenance is obvious.</t>
  </si>
  <si>
    <t>Fair</t>
  </si>
  <si>
    <t>Indicates that definite deterioration is obvious. Property is undesirable and barely usable.</t>
  </si>
  <si>
    <t>Poor</t>
  </si>
  <si>
    <t>Indicates that the dwelling is definitely structurally unsound and practically unfit for use. Repair and overhaul is needed on painted surfaces, roofing, plumbing and heating. There is excessive deferred maintenance and abuse. Property is approaching abandonment or major reconstruction.</t>
  </si>
  <si>
    <t>Very Poor</t>
  </si>
  <si>
    <t>Indicates that the dwelling is definitely structurally unsound and practically unfit for use.</t>
  </si>
  <si>
    <t>Unsound</t>
  </si>
  <si>
    <t>Housing Condition Rating Definitions</t>
  </si>
  <si>
    <t>Percent of Houses Rated 'Fair'</t>
  </si>
  <si>
    <t>Percent of Houses Rated 'Poor'</t>
  </si>
  <si>
    <t>Percent of Houses Rated 'Very Poor'</t>
  </si>
  <si>
    <t>Percent of Houses Rated 'Unsound</t>
  </si>
  <si>
    <t>Total Number of Houses</t>
  </si>
  <si>
    <t>Number of Houses Rated 'Fair'</t>
  </si>
  <si>
    <t>Number of Houses Rated 'Poor'</t>
  </si>
  <si>
    <t>Number of Houses Rated 'Very Poor'</t>
  </si>
  <si>
    <t>Number of Houses Rated 'Unsound'</t>
  </si>
  <si>
    <r>
      <rPr>
        <b/>
        <sz val="11"/>
        <color theme="1"/>
        <rFont val="Calibri"/>
        <family val="2"/>
        <scheme val="minor"/>
      </rPr>
      <t>Source</t>
    </r>
    <r>
      <rPr>
        <sz val="11"/>
        <color theme="1"/>
        <rFont val="Calibri"/>
        <family val="2"/>
        <scheme val="minor"/>
      </rPr>
      <t xml:space="preserve">: 2005 Housing Condition Study (conducted by the Montana Department of Commerce)
</t>
    </r>
    <r>
      <rPr>
        <b/>
        <sz val="11"/>
        <color theme="1"/>
        <rFont val="Calibri"/>
        <family val="2"/>
        <scheme val="minor"/>
      </rPr>
      <t>Note</t>
    </r>
    <r>
      <rPr>
        <sz val="11"/>
        <color theme="1"/>
        <rFont val="Calibri"/>
        <family val="2"/>
        <scheme val="minor"/>
      </rPr>
      <t xml:space="preserve">: A </t>
    </r>
    <r>
      <rPr>
        <sz val="11"/>
        <color theme="5" tint="0.39997558519241921"/>
        <rFont val="Calibri"/>
        <family val="2"/>
        <scheme val="minor"/>
      </rPr>
      <t>red</t>
    </r>
    <r>
      <rPr>
        <sz val="11"/>
        <rFont val="Calibri"/>
        <family val="2"/>
        <scheme val="minor"/>
      </rPr>
      <t xml:space="preserve"> cell indicates that the county percentage is higher than the state.</t>
    </r>
  </si>
  <si>
    <t>Housing Condition</t>
  </si>
  <si>
    <t>Montana's Steel Stringer and Steel Girder Bridges MPS</t>
  </si>
  <si>
    <t xml:space="preserve">STRUCTURE </t>
  </si>
  <si>
    <t xml:space="preserve">Mi. 6, Marias Valley Rd.                                                                                                </t>
  </si>
  <si>
    <t xml:space="preserve">Marias River Bridge                                                                                                     </t>
  </si>
  <si>
    <t xml:space="preserve">Shelby                              </t>
  </si>
  <si>
    <t xml:space="preserve">Toole                   </t>
  </si>
  <si>
    <t xml:space="preserve">MONTANA             </t>
  </si>
  <si>
    <t>Whoop-Up Trail of Northcentral Montana MPS</t>
  </si>
  <si>
    <t xml:space="preserve">SITE      </t>
  </si>
  <si>
    <t xml:space="preserve">Address Restricted                                                                                                      </t>
  </si>
  <si>
    <t xml:space="preserve">Rocky Springs Segment of the Whoop-Up Trail                                                                             </t>
  </si>
  <si>
    <t xml:space="preserve">Kevin                               </t>
  </si>
  <si>
    <t xml:space="preserve">BUILDING  </t>
  </si>
  <si>
    <t xml:space="preserve">I-15 just S of US--Canada border                                                                                        </t>
  </si>
  <si>
    <t xml:space="preserve">US Customs Building                                                                                                     </t>
  </si>
  <si>
    <t xml:space="preserve">Sweetgrass                          </t>
  </si>
  <si>
    <t xml:space="preserve">100 Montana Ave.                                                                                                        </t>
  </si>
  <si>
    <t xml:space="preserve">Shelby Town Hall                                                                                                        </t>
  </si>
  <si>
    <t>Roadside Architecture Along US 2 in Montana MPS</t>
  </si>
  <si>
    <t xml:space="preserve">400 Main St.                                                                                                            </t>
  </si>
  <si>
    <t xml:space="preserve">Rainbow Conoco                                                                                                          </t>
  </si>
  <si>
    <t xml:space="preserve">Central Ave. and 1st St.                                                                                                </t>
  </si>
  <si>
    <t xml:space="preserve">Kevin Depot                                                                                                             </t>
  </si>
  <si>
    <t xml:space="preserve">0.25 mi. S of Gus Blaze Rd.                                                                                             </t>
  </si>
  <si>
    <t xml:space="preserve">Bethany Lutheran Church                                                                                                 </t>
  </si>
  <si>
    <t xml:space="preserve">Oilmont                             </t>
  </si>
  <si>
    <t xml:space="preserve">1 Main Ave. S                                                                                                           </t>
  </si>
  <si>
    <t xml:space="preserve">Teton County Courthouse                                                                                                 </t>
  </si>
  <si>
    <t xml:space="preserve">Choteau                             </t>
  </si>
  <si>
    <t xml:space="preserve">Teton                   </t>
  </si>
  <si>
    <t xml:space="preserve">About 25 mi. SE of Browning                                                                                             </t>
  </si>
  <si>
    <t xml:space="preserve">Two Medicine Fight Site                                                                                                 </t>
  </si>
  <si>
    <t xml:space="preserve">Browning                            </t>
  </si>
  <si>
    <t xml:space="preserve">Pondera                 </t>
  </si>
  <si>
    <t xml:space="preserve">Froggie's Stopping Place on the Whoop-Up Trail                                                                          </t>
  </si>
  <si>
    <t xml:space="preserve">Conrad                              </t>
  </si>
  <si>
    <t xml:space="preserve">820 3rd St.                                                                                                             </t>
  </si>
  <si>
    <t xml:space="preserve">Valier Public School                                                                                                    </t>
  </si>
  <si>
    <t xml:space="preserve">Valier                              </t>
  </si>
  <si>
    <t xml:space="preserve">15 4th Ave., SW                                                                                                         </t>
  </si>
  <si>
    <t xml:space="preserve">Conrad City Hall                                                                                                        </t>
  </si>
  <si>
    <t xml:space="preserve">OBJECT    </t>
  </si>
  <si>
    <t xml:space="preserve">Jct. of MT 243 and US 2                                                                                                 </t>
  </si>
  <si>
    <t xml:space="preserve">Sleeping Buffalo Rock                                                                                                   </t>
  </si>
  <si>
    <t xml:space="preserve">Saco                                </t>
  </si>
  <si>
    <t xml:space="preserve">Phillips                </t>
  </si>
  <si>
    <t xml:space="preserve">201 Taylor St.                                                                                                          </t>
  </si>
  <si>
    <t xml:space="preserve">Saco Mercantile                                                                                                         </t>
  </si>
  <si>
    <t xml:space="preserve">S. 1st St.                                                                                                              </t>
  </si>
  <si>
    <t xml:space="preserve">Phillips County Carnegie Library                                                                                        </t>
  </si>
  <si>
    <t xml:space="preserve">Malta                               </t>
  </si>
  <si>
    <t xml:space="preserve">US 2, S side                                                                                                            </t>
  </si>
  <si>
    <t xml:space="preserve">Clack, H. Earl, Service Station                                                                                         </t>
  </si>
  <si>
    <t xml:space="preserve">DISTRICT  </t>
  </si>
  <si>
    <t xml:space="preserve">Along the Middle Fork, Judith R., SW of Utica in Lewis &amp; Clark NF                                                       </t>
  </si>
  <si>
    <t xml:space="preserve">Judith River Ranger Station                                                                                             </t>
  </si>
  <si>
    <t xml:space="preserve">Utica                               </t>
  </si>
  <si>
    <t xml:space="preserve">Judith Basin            </t>
  </si>
  <si>
    <t xml:space="preserve">5 mi. W of Hobson on Utica Rd. No. 239                                                                                  </t>
  </si>
  <si>
    <t xml:space="preserve">Wood Lawn Farm                                                                                                          </t>
  </si>
  <si>
    <t xml:space="preserve">Hobson                              </t>
  </si>
  <si>
    <t xml:space="preserve">US 87                                                                                                                   </t>
  </si>
  <si>
    <t xml:space="preserve">Meadowbrook Stock Farm                                                                                                  </t>
  </si>
  <si>
    <t xml:space="preserve">Too Close For Comfort Site (24HL101)                                                                                    </t>
  </si>
  <si>
    <t xml:space="preserve">Havre                               </t>
  </si>
  <si>
    <t xml:space="preserve">Hill                    </t>
  </si>
  <si>
    <t>Rouhgly bounded by Third St., Seventh Ave., Eleventh St., Fifth Ave., Tenth St., Third Ave., Seventh St., and First Ave.</t>
  </si>
  <si>
    <t xml:space="preserve">Havre Residential Historic District                                                                                     </t>
  </si>
  <si>
    <t xml:space="preserve">County Rd. 82nd Ave. West, .5 mi. SE of US 87                                                                           </t>
  </si>
  <si>
    <t xml:space="preserve">Fort Assinniboine                                                                                                       </t>
  </si>
  <si>
    <t xml:space="preserve">419 4th Ave.                                                                                                            </t>
  </si>
  <si>
    <t xml:space="preserve">Young--Almas House                                                                                                      </t>
  </si>
  <si>
    <t>US Post Offices in Montana, 1900--1941, TR</t>
  </si>
  <si>
    <t xml:space="preserve">306 Third Ave.                                                                                                          </t>
  </si>
  <si>
    <t xml:space="preserve">US Post Office and Courthouse--Havre Main                                                                               </t>
  </si>
  <si>
    <t xml:space="preserve">17863 Beaver Creek Rd.                                                                                                  </t>
  </si>
  <si>
    <t xml:space="preserve">Kiwanis Meeting Hall                                                                                                    </t>
  </si>
  <si>
    <t xml:space="preserve">140 First St.                                                                                                           </t>
  </si>
  <si>
    <t xml:space="preserve">Heltne Oil Company                                                                                                      </t>
  </si>
  <si>
    <t xml:space="preserve">532 Second Ave.                                                                                                         </t>
  </si>
  <si>
    <t xml:space="preserve">Clack, H. Earl, House                                                                                                   </t>
  </si>
  <si>
    <t xml:space="preserve">447 Fourth Ave.                                                                                                         </t>
  </si>
  <si>
    <t xml:space="preserve">Carnegie Public Library                                                                                                 </t>
  </si>
  <si>
    <t xml:space="preserve">Glacier Rt. 1                                                                                                           </t>
  </si>
  <si>
    <t xml:space="preserve">Going-to-the-Sun Road                                                                                                   </t>
  </si>
  <si>
    <t xml:space="preserve">West Glacier                        </t>
  </si>
  <si>
    <t xml:space="preserve">Glacier                 </t>
  </si>
  <si>
    <t xml:space="preserve">12 mi. NE of Browning                                                                                                   </t>
  </si>
  <si>
    <t xml:space="preserve">Camp Disappointment                                                                                                     </t>
  </si>
  <si>
    <t>Glacier National Park MPS</t>
  </si>
  <si>
    <t xml:space="preserve">W end of Glacier Rt. 3, Glacier NP                                                                                      </t>
  </si>
  <si>
    <t xml:space="preserve">Swiftcurrent Auto Camp Historic District                                                                                </t>
  </si>
  <si>
    <t xml:space="preserve">Many Glacier                        </t>
  </si>
  <si>
    <t xml:space="preserve">E of St. Mary at Divide Creek, Glacier NP                                                                               </t>
  </si>
  <si>
    <t xml:space="preserve">St. Mary Utility Area Historic District                                                                                 </t>
  </si>
  <si>
    <t xml:space="preserve">St. Mary                            </t>
  </si>
  <si>
    <t xml:space="preserve">500 ft. N of Going-to-the-Sun Rd. at St. Mary Lake, Glacier NP                                                          </t>
  </si>
  <si>
    <t xml:space="preserve">Rising Sun Auto Camp                                                                                                    </t>
  </si>
  <si>
    <t>Glacier National Park MRA (AD)</t>
  </si>
  <si>
    <t xml:space="preserve">W of Babb                                                                                                               </t>
  </si>
  <si>
    <t xml:space="preserve">Many Glacier Hotel Historic District                                                                                    </t>
  </si>
  <si>
    <t xml:space="preserve">Babb                                </t>
  </si>
  <si>
    <t xml:space="preserve">Inside Trail, South Circle and North Circle Trails                                                                      </t>
  </si>
  <si>
    <t xml:space="preserve">Glacier National Park Tourist Trails--Inside Trail, South Circle, North Circle                                          </t>
  </si>
  <si>
    <t xml:space="preserve">N side Cut Bank Creek, Glacier NP                                                                                       </t>
  </si>
  <si>
    <t xml:space="preserve">Cut Bank Ranger Station Historic District                                                                               </t>
  </si>
  <si>
    <t xml:space="preserve">East Glacier                        </t>
  </si>
  <si>
    <t xml:space="preserve">Valier Hwy.                                                                                                             </t>
  </si>
  <si>
    <t xml:space="preserve">Cut Bank Municipal Airport and Army Air Force Base                                                                      </t>
  </si>
  <si>
    <t xml:space="preserve">Cut Bank                            </t>
  </si>
  <si>
    <t xml:space="preserve">Two Medicine Lake, Glacier NP                                                                                           </t>
  </si>
  <si>
    <t xml:space="preserve">Two Medicine Campground Camptender's Cabin                                                                              </t>
  </si>
  <si>
    <t xml:space="preserve">E shore of Two Medicine Lake, Glacier NP                                                                                </t>
  </si>
  <si>
    <t xml:space="preserve">Swanson Boathouse                                                                                                       </t>
  </si>
  <si>
    <t xml:space="preserve">Going-to-the-Sun Rd.                                                                                                    </t>
  </si>
  <si>
    <t xml:space="preserve">Sun Camp Fireguard Cabin                                                                                                </t>
  </si>
  <si>
    <t xml:space="preserve">Going-to-the-Sun Rd., 5 mi.E. of US 89                                                                                  </t>
  </si>
  <si>
    <t xml:space="preserve">Saint Mary Visitor Center, Entrance Station and Checking Stations                                                       </t>
  </si>
  <si>
    <t xml:space="preserve">Saint Mary                          </t>
  </si>
  <si>
    <t xml:space="preserve">N of Going-to-the-Sun Rd. at St. Mary Lake, Glacier NP                                                                  </t>
  </si>
  <si>
    <t xml:space="preserve">Roes Creek Campground Camptender's Cabin                                                                                </t>
  </si>
  <si>
    <t xml:space="preserve">Many Glacier, Glacier NP                                                                                                </t>
  </si>
  <si>
    <t xml:space="preserve">Many Glacier Campground Camptender's Cabin                                                                              </t>
  </si>
  <si>
    <t xml:space="preserve">Glacier Rt. 3 at Apikuni Flat, Glacier NP                                                                               </t>
  </si>
  <si>
    <t xml:space="preserve">Many Glacier Barn and Bunkhouse                                                                                         </t>
  </si>
  <si>
    <t xml:space="preserve">Going-to-the-Sun Rd., 18 mi. W. of US 89                                                                                </t>
  </si>
  <si>
    <t xml:space="preserve">Logan Pass Visitor Center                                                                                               </t>
  </si>
  <si>
    <t xml:space="preserve">NE corner of Glacier National Park                                                                                      </t>
  </si>
  <si>
    <t xml:space="preserve">Lee Creek Snowshoe Cabin                                                                                                </t>
  </si>
  <si>
    <t xml:space="preserve">Glacier National Park               </t>
  </si>
  <si>
    <t xml:space="preserve">Flattop Mtn., along Kootenai Creek                                                                                      </t>
  </si>
  <si>
    <t xml:space="preserve">Kootenai Creek Snowshoe Cabin                                                                                           </t>
  </si>
  <si>
    <t xml:space="preserve">E of Browning                                                                                                           </t>
  </si>
  <si>
    <t xml:space="preserve">Holy Family Mission                                                                                                     </t>
  </si>
  <si>
    <t xml:space="preserve">S end of Waterton Lake, Glacier NP                                                                                      </t>
  </si>
  <si>
    <t xml:space="preserve">Goathaunt Bunkhouse                                                                                                     </t>
  </si>
  <si>
    <t xml:space="preserve">512 E. Main St.                                                                                                         </t>
  </si>
  <si>
    <t xml:space="preserve">Glacier County Courthouse                                                                                               </t>
  </si>
  <si>
    <t xml:space="preserve">MT 17 at Canadian Border, Glacier National Park                                                                         </t>
  </si>
  <si>
    <t xml:space="preserve">Chief Mountain Border Station and Quarters                                                                              </t>
  </si>
  <si>
    <t xml:space="preserve">US 89 near United States and Canada Border                                                                              </t>
  </si>
  <si>
    <t xml:space="preserve">Babb--Piegan, Montana, Inspection Station                                                                               </t>
  </si>
  <si>
    <t xml:space="preserve">Approx. mi. 21 on Shonkin Rd.                                                                                           </t>
  </si>
  <si>
    <t xml:space="preserve">Shonkin Creek Bridge                                                                                                    </t>
  </si>
  <si>
    <t xml:space="preserve">Geraldine                           </t>
  </si>
  <si>
    <t xml:space="preserve">Chouteau                </t>
  </si>
  <si>
    <t xml:space="preserve">Spans Missouri River                                                                                                    </t>
  </si>
  <si>
    <t xml:space="preserve">Fort Benton Bridge                                                                                                      </t>
  </si>
  <si>
    <t xml:space="preserve">Fort Benton                         </t>
  </si>
  <si>
    <t xml:space="preserve">Flat Creek Rd.                                                                                                          </t>
  </si>
  <si>
    <t xml:space="preserve">West Quincy Granite Quarry                                                                                              </t>
  </si>
  <si>
    <t xml:space="preserve">Square Butte                        </t>
  </si>
  <si>
    <t xml:space="preserve">Teton River Crossing on the Whoop-Up Trail                                                                              </t>
  </si>
  <si>
    <t xml:space="preserve">Carter                              </t>
  </si>
  <si>
    <t xml:space="preserve">40 mi. S of Big Sandy River on Missouri River                                                                           </t>
  </si>
  <si>
    <t xml:space="preserve">Lewis and Clark Camp at Slaughter River                                                                                 </t>
  </si>
  <si>
    <t xml:space="preserve">Big Sandy                           </t>
  </si>
  <si>
    <t xml:space="preserve">E of Fort Benton                                                                                                        </t>
  </si>
  <si>
    <t xml:space="preserve">Citadel Rock                                                                                                            </t>
  </si>
  <si>
    <t xml:space="preserve">Judith Landing Historic District                                                                                        </t>
  </si>
  <si>
    <t xml:space="preserve">Winifred                            </t>
  </si>
  <si>
    <t xml:space="preserve">Front St. (1220 through 1900 block) levee, and bridge                                                                   </t>
  </si>
  <si>
    <t xml:space="preserve">Fort Benton                                                                                                             </t>
  </si>
  <si>
    <t xml:space="preserve">Co. Rd. 430, approximately 6.3 mi. S of US 87                                                                           </t>
  </si>
  <si>
    <t xml:space="preserve">Virgelle Mercantile and Virgelle State Bank                                                                             </t>
  </si>
  <si>
    <t xml:space="preserve">Virgelle                            </t>
  </si>
  <si>
    <t xml:space="preserve">14th and Chouteau Sts.                                                                                                  </t>
  </si>
  <si>
    <t xml:space="preserve">St. Paul's Episcopal Church                                                                                             </t>
  </si>
  <si>
    <t xml:space="preserve">NW corner od Diederick St. and Broadway                                                                                 </t>
  </si>
  <si>
    <t xml:space="preserve">Square Butte School                                                                                                     </t>
  </si>
  <si>
    <t xml:space="preserve">Salsbury Ave.                                                                                                           </t>
  </si>
  <si>
    <t xml:space="preserve">Square Butte Jail                                                                                                       </t>
  </si>
  <si>
    <t xml:space="preserve">1418 Front St.                                                                                                          </t>
  </si>
  <si>
    <t xml:space="preserve">Masonic Building                                                                                                        </t>
  </si>
  <si>
    <t xml:space="preserve">S of Geraldine                                                                                                          </t>
  </si>
  <si>
    <t xml:space="preserve">Lonetree                                                                                                                </t>
  </si>
  <si>
    <t xml:space="preserve">14th and Front Sts.                                                                                                     </t>
  </si>
  <si>
    <t xml:space="preserve">Grand Union Hotel                                                                                                       </t>
  </si>
  <si>
    <t xml:space="preserve">Railroad Ave., approximately 10 mi S of MT 80                                                                           </t>
  </si>
  <si>
    <t xml:space="preserve">Geraldine Milwaukee Depot                                                                                               </t>
  </si>
  <si>
    <t xml:space="preserve">Front and 15th Sts.                                                                                                     </t>
  </si>
  <si>
    <t xml:space="preserve">Fort Benton Engine House                                                                                                </t>
  </si>
  <si>
    <t xml:space="preserve">311 Main St.                                                                                                            </t>
  </si>
  <si>
    <t xml:space="preserve">First National Bank of Geraldine                                                                                        </t>
  </si>
  <si>
    <t xml:space="preserve">Eagle Butte School Rd., 23 mi. off MT 80                                                                                </t>
  </si>
  <si>
    <t xml:space="preserve">Eagle Butte School                                                                                                      </t>
  </si>
  <si>
    <t xml:space="preserve">1308 Franklin St.                                                                                                       </t>
  </si>
  <si>
    <t xml:space="preserve">Chouteau County Courthouse                                                                                              </t>
  </si>
  <si>
    <t xml:space="preserve">1604 Front St.                                                                                                          </t>
  </si>
  <si>
    <t xml:space="preserve">Baker, I. G., House                                                                                                     </t>
  </si>
  <si>
    <t xml:space="preserve">10th Ave. S. across Missouri R.                                                                                         </t>
  </si>
  <si>
    <t xml:space="preserve">Warden, O.S., Bridge                                                                                                    </t>
  </si>
  <si>
    <t xml:space="preserve">Great Falls                         </t>
  </si>
  <si>
    <t xml:space="preserve">Cascade                 </t>
  </si>
  <si>
    <t xml:space="preserve">10th St. across the Missouri R.                                                                                         </t>
  </si>
  <si>
    <t xml:space="preserve">Tenth Street Bridge                                                                                                     </t>
  </si>
  <si>
    <t>Montana's Historic Steel Truss Bridges</t>
  </si>
  <si>
    <t xml:space="preserve">Milepost 6 on Old US 91                                                                                                 </t>
  </si>
  <si>
    <t xml:space="preserve">Hardy Bridge                                                                                                            </t>
  </si>
  <si>
    <t xml:space="preserve">Cascade                             </t>
  </si>
  <si>
    <t xml:space="preserve">Ulm Pishkun                                                                                                             </t>
  </si>
  <si>
    <t xml:space="preserve">Ulm                                 </t>
  </si>
  <si>
    <t xml:space="preserve">8 mi. S of Cascade at I-15 Interchange 247                                                                              </t>
  </si>
  <si>
    <t xml:space="preserve">Tower Rock                                                                                                              </t>
  </si>
  <si>
    <t xml:space="preserve">N of Great Falls in Benton Lake National Wildlife Refuge                                                                </t>
  </si>
  <si>
    <t xml:space="preserve">Mullan Road                                                                                                             </t>
  </si>
  <si>
    <t>Korpivaara MPS</t>
  </si>
  <si>
    <t xml:space="preserve">Wargelin--Warila Homestead                                                                                              </t>
  </si>
  <si>
    <t xml:space="preserve">Belt                                </t>
  </si>
  <si>
    <t xml:space="preserve">Vaughn Cemetery Rd. (Cascade County Rd.)                                                                                </t>
  </si>
  <si>
    <t xml:space="preserve">Vaughn, Robert, Homestead                                                                                               </t>
  </si>
  <si>
    <t xml:space="preserve">Vaughn                              </t>
  </si>
  <si>
    <t xml:space="preserve">Stone Homestead                                                                                                         </t>
  </si>
  <si>
    <t xml:space="preserve">Between I-15 Spring Cr. &amp; Hardy Cr. Interchanges                                                                        </t>
  </si>
  <si>
    <t xml:space="preserve">Old U.S. Highway 91 Historic District                                                                                   </t>
  </si>
  <si>
    <t xml:space="preserve">Wolf Creek                          </t>
  </si>
  <si>
    <t xml:space="preserve">3rd St., NW                                                                                                             </t>
  </si>
  <si>
    <t xml:space="preserve">Northern Montana State Fairground Historic District                                                                     </t>
  </si>
  <si>
    <t xml:space="preserve">Lewis--Nevala Homestead                                                                                                 </t>
  </si>
  <si>
    <t xml:space="preserve">Kraftenberg Homestead                                                                                                   </t>
  </si>
  <si>
    <t xml:space="preserve">Heikkila--Mattila Homestead                                                                                             </t>
  </si>
  <si>
    <t xml:space="preserve">300 and 400 Blocks, 3rd St NW                                                                                           </t>
  </si>
  <si>
    <t xml:space="preserve">Great Falls West Bank Historic District                                                                                 </t>
  </si>
  <si>
    <t xml:space="preserve">Park and River Drs., 100--400 blks. 2nd St. S., 100--200 blks. 1st and 2nd Aves. S. and 100--300 blks. 3rd St. S.       </t>
  </si>
  <si>
    <t xml:space="preserve">Great Falls Railroad Historic District                                                                                  </t>
  </si>
  <si>
    <t xml:space="preserve">SE of Great Falls at jct. of U.S. 87, 89, and 91                                                                        </t>
  </si>
  <si>
    <t xml:space="preserve">Great Falls Portage                                                                                                     </t>
  </si>
  <si>
    <t xml:space="preserve">200--900 blocks 4th Ave. N., 100--900 blocks 3rd Ave. N. and 500--900 blocks 2nd Ave. N.                                </t>
  </si>
  <si>
    <t xml:space="preserve">Great Falls Northside Residential Historic District                                                                     </t>
  </si>
  <si>
    <t xml:space="preserve">1900 2nd Ave., S.                                                                                                       </t>
  </si>
  <si>
    <t xml:space="preserve">Great Falls High School Historic District                                                                               </t>
  </si>
  <si>
    <t xml:space="preserve">Second Ave.N ,First Ave.N, Central Ave., First Ave S.                                                                   </t>
  </si>
  <si>
    <t xml:space="preserve">Great Falls Central Business Historic District                                                                          </t>
  </si>
  <si>
    <t xml:space="preserve">1 mi. NW of Town of Fort Shaw                                                                                           </t>
  </si>
  <si>
    <t xml:space="preserve">Fort Shaw Historic District and Cemetery                                                                                </t>
  </si>
  <si>
    <t xml:space="preserve">Fort Shaw                           </t>
  </si>
  <si>
    <t xml:space="preserve">Crocker--Jarvi Homestead                                                                                                </t>
  </si>
  <si>
    <t xml:space="preserve">Castner St.                                                                                                             </t>
  </si>
  <si>
    <t xml:space="preserve">Belt Commercial Historic District                                                                                       </t>
  </si>
  <si>
    <t xml:space="preserve">215 First Ave. N                                                                                                        </t>
  </si>
  <si>
    <t xml:space="preserve">US Post Office and Courthouse--Great Falls                                                                              </t>
  </si>
  <si>
    <t xml:space="preserve">2300 Central Ave.                                                                                                       </t>
  </si>
  <si>
    <t xml:space="preserve">Ursuline Academy                                                                                                        </t>
  </si>
  <si>
    <t xml:space="preserve">916 Fifth Ave. S                                                                                                        </t>
  </si>
  <si>
    <t xml:space="preserve">Union Bethel African Methodist Episcopal Church                                                                         </t>
  </si>
  <si>
    <t xml:space="preserve">W of Cascade                                                                                                            </t>
  </si>
  <si>
    <t xml:space="preserve">St. Peter's Mission Church and Cemetery                                                                                 </t>
  </si>
  <si>
    <t xml:space="preserve">20 Russell Dr. S                                                                                                        </t>
  </si>
  <si>
    <t xml:space="preserve">Russell, Charlie and Nancy, Honeymoon Cabin                                                                             </t>
  </si>
  <si>
    <t xml:space="preserve">1217--1219 4th Ave., N.                                                                                                 </t>
  </si>
  <si>
    <t xml:space="preserve">Russell, Charles M., House and Studio                                                                                   </t>
  </si>
  <si>
    <t xml:space="preserve">520--526 Central Ave.                                                                                                   </t>
  </si>
  <si>
    <t xml:space="preserve">Roberts Building                                                                                                        </t>
  </si>
  <si>
    <t xml:space="preserve">1003 Fourth Ave. N                                                                                                      </t>
  </si>
  <si>
    <t xml:space="preserve">Randall, Harry E., House                                                                                                </t>
  </si>
  <si>
    <t xml:space="preserve">200 S. Main St.                                                                                                         </t>
  </si>
  <si>
    <t xml:space="preserve">Neihart School                                                                                                          </t>
  </si>
  <si>
    <t xml:space="preserve">Neihart                             </t>
  </si>
  <si>
    <t xml:space="preserve">821 Central Ave.                                                                                                        </t>
  </si>
  <si>
    <t xml:space="preserve">Masonic Temple                                                                                                          </t>
  </si>
  <si>
    <t xml:space="preserve">413-415 Central Ave.                                                                                                    </t>
  </si>
  <si>
    <t xml:space="preserve">Margaret Block                                                                                                          </t>
  </si>
  <si>
    <t xml:space="preserve">1400 1st Ave., N.                                                                                                       </t>
  </si>
  <si>
    <t xml:space="preserve">Great Falls Central High School                                                                                         </t>
  </si>
  <si>
    <t xml:space="preserve">401 4th Ave. N.                                                                                                         </t>
  </si>
  <si>
    <t xml:space="preserve">Ford, Lee M., House                                                                                                     </t>
  </si>
  <si>
    <t xml:space="preserve">113 Sixth St. N                                                                                                         </t>
  </si>
  <si>
    <t xml:space="preserve">First United Methodist Church Parsonage                                                                                 </t>
  </si>
  <si>
    <t xml:space="preserve">1003--1017 2nd Ave., NW                                                                                                 </t>
  </si>
  <si>
    <t xml:space="preserve">Collins, Timothy Edwards, Mansion                                                                                       </t>
  </si>
  <si>
    <t xml:space="preserve">River Dr., N                                                                                                            </t>
  </si>
  <si>
    <t xml:space="preserve">Chicago, Milwaukee and St. Paul Passenger Depot                                                                         </t>
  </si>
  <si>
    <t xml:space="preserve">415 2nd Ave., N.                                                                                                        </t>
  </si>
  <si>
    <t xml:space="preserve">Cascade County Courthouse                                                                                               </t>
  </si>
  <si>
    <t xml:space="preserve">Burlingame School                                                                                                       </t>
  </si>
  <si>
    <t xml:space="preserve">Belt Jail                                                                                                               </t>
  </si>
  <si>
    <t xml:space="preserve">114--116 First Ave. S.                                                                                                  </t>
  </si>
  <si>
    <t xml:space="preserve">Arvon Block                                                                                                             </t>
  </si>
  <si>
    <t xml:space="preserve">NE of Sun River off U.S. 81                                                                                             </t>
  </si>
  <si>
    <t xml:space="preserve">Adam's, J. C., Stone Barn                                                                                               </t>
  </si>
  <si>
    <t xml:space="preserve">Sun River                           </t>
  </si>
  <si>
    <t xml:space="preserve">About 15 mi. S of Chinook, T 30N R 19E, Sections 1 and 12                                                               </t>
  </si>
  <si>
    <t xml:space="preserve">Chief Joseph Battleground of the Bear's Paw                                                                             </t>
  </si>
  <si>
    <t xml:space="preserve">Chinook                             </t>
  </si>
  <si>
    <t xml:space="preserve">Blaine                  </t>
  </si>
  <si>
    <t xml:space="preserve">201 Pennsylvania St.                                                                                                    </t>
  </si>
  <si>
    <t xml:space="preserve">Young Brothers Chevrolet Garage                                                                                         </t>
  </si>
  <si>
    <t xml:space="preserve">MT 241, S. of the Canadian border                                                                                       </t>
  </si>
  <si>
    <t xml:space="preserve">Scherlie, Anna, Homestead Shack                                                                                         </t>
  </si>
  <si>
    <t xml:space="preserve">Turner                              </t>
  </si>
  <si>
    <t xml:space="preserve">239-225 Indiana St.                                                                                                     </t>
  </si>
  <si>
    <t xml:space="preserve">Lohman Block                                                                                                            </t>
  </si>
  <si>
    <t xml:space="preserve">Fort Belknap Indian Community                                                                                           </t>
  </si>
  <si>
    <t xml:space="preserve">Lodgepole Community Hall                                                                                                </t>
  </si>
  <si>
    <t xml:space="preserve">Lodgepole                           </t>
  </si>
  <si>
    <t xml:space="preserve">237 Pennsylvania St.                                                                                                    </t>
  </si>
  <si>
    <t xml:space="preserve">Dave's Texaco                                                                                                           </t>
  </si>
  <si>
    <t>Multiple</t>
  </si>
  <si>
    <t>Resource</t>
  </si>
  <si>
    <t>Listed</t>
  </si>
  <si>
    <t>Address</t>
  </si>
  <si>
    <t>City</t>
  </si>
  <si>
    <t>State</t>
  </si>
  <si>
    <t>Reference</t>
  </si>
  <si>
    <t>National Register of Historic Places:  Listed Properties as of 06/01/2014</t>
  </si>
  <si>
    <t>Number of Listings on the National Historic Register</t>
  </si>
  <si>
    <t>Number of Historic Districts</t>
  </si>
  <si>
    <r>
      <rPr>
        <b/>
        <sz val="11"/>
        <color theme="1"/>
        <rFont val="Calibri"/>
        <family val="2"/>
        <scheme val="minor"/>
      </rPr>
      <t>Source</t>
    </r>
    <r>
      <rPr>
        <sz val="11"/>
        <color theme="1"/>
        <rFont val="Calibri"/>
        <family val="2"/>
        <scheme val="minor"/>
      </rPr>
      <t>: National Register of Historic Places (Listed Properties as of 06/01/2014)</t>
    </r>
  </si>
  <si>
    <t>Historic Places</t>
  </si>
  <si>
    <t>NCM</t>
  </si>
  <si>
    <t>Region</t>
  </si>
  <si>
    <t>Loan denial rate</t>
  </si>
  <si>
    <t>Loan originated</t>
  </si>
  <si>
    <t>Applications denied by financial institution</t>
  </si>
  <si>
    <t>Total</t>
  </si>
  <si>
    <t xml:space="preserve">Loan denial rate </t>
  </si>
  <si>
    <t>Total loan originations</t>
  </si>
  <si>
    <t>Total applications denied by financial institution</t>
  </si>
  <si>
    <t>Total Denials and Originations</t>
  </si>
  <si>
    <t>Not Applicable</t>
  </si>
  <si>
    <t>Race Information Not Provided</t>
  </si>
  <si>
    <t>Native Hawaiian or Other Pacific Islander</t>
  </si>
  <si>
    <t>Black or African American</t>
  </si>
  <si>
    <t>Asian</t>
  </si>
  <si>
    <t>American Indian or Alaska Native</t>
  </si>
  <si>
    <t>White</t>
  </si>
  <si>
    <t>All Races</t>
  </si>
  <si>
    <r>
      <rPr>
        <b/>
        <sz val="11"/>
        <color theme="1"/>
        <rFont val="Calibri"/>
        <family val="2"/>
        <scheme val="minor"/>
      </rPr>
      <t>Source</t>
    </r>
    <r>
      <rPr>
        <sz val="11"/>
        <color theme="1"/>
        <rFont val="Calibri"/>
        <family val="2"/>
        <scheme val="minor"/>
      </rPr>
      <t>: Consumer Financial Protection Bureau</t>
    </r>
  </si>
  <si>
    <t>2012 Loan Denial Rates for Montana and Northcentral Montana (NCM)</t>
  </si>
  <si>
    <t>2011 Loan Denial Rates for Montana and Northcentral Montana (NCM)</t>
  </si>
  <si>
    <t>2010 Loan Denial Rates for Montana and Northcentral Montana (NCM)</t>
  </si>
  <si>
    <t>Source: U.S. Department of Education Institute of Education Sciences National Center for Education Statistics</t>
  </si>
  <si>
    <t>University of Great Falls</t>
  </si>
  <si>
    <t>Stone Child College</t>
  </si>
  <si>
    <t>Montana State University-Northern</t>
  </si>
  <si>
    <t>Great Falls College Montana State University</t>
  </si>
  <si>
    <t>Blackfeet Community College</t>
  </si>
  <si>
    <t>Aaniiih Nakoda College</t>
  </si>
  <si>
    <t>2006-2013</t>
  </si>
  <si>
    <t>2012-2013</t>
  </si>
  <si>
    <t>2011-2012</t>
  </si>
  <si>
    <t>2010-2011</t>
  </si>
  <si>
    <t>2009-2010</t>
  </si>
  <si>
    <t>2008-2009</t>
  </si>
  <si>
    <t>2007-2008</t>
  </si>
  <si>
    <t>2006-2007</t>
  </si>
  <si>
    <t>Percent Change</t>
  </si>
  <si>
    <t>Total Enrollment (Fall)</t>
  </si>
  <si>
    <t>Institution Name</t>
  </si>
  <si>
    <t>Total (Fall) Enrollments for Northcentral Montana Postsecondary Institutions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</si>
</sst>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_(* #,##0_);_(* \(#,##0\);_(* &quot;-&quot;??_);_(@_)"/>
    <numFmt numFmtId="166" formatCode="00000000"/>
  </numFmts>
  <fonts count="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b/>
      <sz val="16"/>
      <color theme="0"/>
      <name val="Calibri"/>
      <family val="2"/>
      <scheme val="minor"/>
    </font>
    <font>
      <sz val="11"/>
      <color theme="5" tint="0.39997558519241921"/>
      <name val="Calibri"/>
      <family val="2"/>
      <scheme val="minor"/>
    </font>
    <font>
      <sz val="11"/>
      <name val="Calibri"/>
      <family val="2"/>
      <scheme val="minor"/>
    </font>
  </fonts>
  <fills count="17">
    <fill>
      <patternFill patternType="none"/>
    </fill>
    <fill>
      <patternFill patternType="gray125"/>
    </fill>
    <fill>
      <patternFill patternType="solid">
        <fgColor theme="9" tint="0.59999389629810485"/>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5"/>
        <bgColor indexed="64"/>
      </patternFill>
    </fill>
    <fill>
      <patternFill patternType="solid">
        <fgColor rgb="FFFFFF99"/>
        <bgColor indexed="64"/>
      </patternFill>
    </fill>
    <fill>
      <patternFill patternType="solid">
        <fgColor theme="5" tint="-0.24997711111789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1"/>
        <bgColor indexed="64"/>
      </patternFill>
    </fill>
    <fill>
      <patternFill patternType="solid">
        <fgColor theme="7" tint="0.59999389629810485"/>
        <bgColor indexed="64"/>
      </patternFill>
    </fill>
    <fill>
      <patternFill patternType="solid">
        <fgColor theme="3" tint="0.59999389629810485"/>
        <bgColor indexed="64"/>
      </patternFill>
    </fill>
  </fills>
  <borders count="59">
    <border>
      <left/>
      <right/>
      <top/>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diagonal/>
    </border>
    <border>
      <left style="thin">
        <color auto="1"/>
      </left>
      <right style="thin">
        <color auto="1"/>
      </right>
      <top style="thin">
        <color auto="1"/>
      </top>
      <bottom style="thin">
        <color auto="1"/>
      </bottom>
      <diagonal/>
    </border>
    <border>
      <left style="medium">
        <color auto="1"/>
      </left>
      <right style="thin">
        <color auto="1"/>
      </right>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bottom style="medium">
        <color auto="1"/>
      </bottom>
      <diagonal/>
    </border>
    <border>
      <left/>
      <right style="thin">
        <color auto="1"/>
      </right>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style="thin">
        <color auto="1"/>
      </left>
      <right style="thin">
        <color auto="1"/>
      </right>
      <top/>
      <bottom style="thin">
        <color auto="1"/>
      </bottom>
      <diagonal/>
    </border>
    <border>
      <left style="medium">
        <color auto="1"/>
      </left>
      <right style="medium">
        <color auto="1"/>
      </right>
      <top/>
      <bottom style="thin">
        <color auto="1"/>
      </bottom>
      <diagonal/>
    </border>
    <border>
      <left style="thin">
        <color auto="1"/>
      </left>
      <right style="thin">
        <color auto="1"/>
      </right>
      <top/>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right/>
      <top style="thin">
        <color auto="1"/>
      </top>
      <bottom style="thin">
        <color auto="1"/>
      </bottom>
      <diagonal/>
    </border>
    <border>
      <left style="medium">
        <color auto="1"/>
      </left>
      <right style="medium">
        <color auto="1"/>
      </right>
      <top style="medium">
        <color auto="1"/>
      </top>
      <bottom style="thin">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style="thin">
        <color auto="1"/>
      </bottom>
      <diagonal/>
    </border>
    <border>
      <left/>
      <right/>
      <top/>
      <bottom style="thin">
        <color auto="1"/>
      </bottom>
      <diagonal/>
    </border>
    <border>
      <left style="medium">
        <color auto="1"/>
      </left>
      <right/>
      <top/>
      <bottom style="thin">
        <color auto="1"/>
      </bottom>
      <diagonal/>
    </border>
    <border>
      <left/>
      <right style="medium">
        <color auto="1"/>
      </right>
      <top/>
      <bottom/>
      <diagonal/>
    </border>
    <border>
      <left style="medium">
        <color auto="1"/>
      </left>
      <right/>
      <top/>
      <bottom/>
      <diagonal/>
    </border>
    <border>
      <left/>
      <right style="medium">
        <color auto="1"/>
      </right>
      <top style="thin">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right style="thin">
        <color auto="1"/>
      </right>
      <top style="medium">
        <color auto="1"/>
      </top>
      <bottom style="medium">
        <color auto="1"/>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96">
    <xf numFmtId="0" fontId="0" fillId="0" borderId="0" xfId="0"/>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vertical="center"/>
    </xf>
    <xf numFmtId="0" fontId="0" fillId="2" borderId="5" xfId="0" applyFill="1" applyBorder="1"/>
    <xf numFmtId="0" fontId="0" fillId="0" borderId="5" xfId="0" applyBorder="1" applyAlignment="1">
      <alignment horizontal="left" indent="2"/>
    </xf>
    <xf numFmtId="0" fontId="0" fillId="0" borderId="6" xfId="0" applyBorder="1" applyAlignment="1">
      <alignment vertical="center"/>
    </xf>
    <xf numFmtId="0" fontId="0" fillId="0" borderId="7" xfId="0" applyBorder="1" applyAlignment="1">
      <alignment horizontal="center" vertical="center"/>
    </xf>
    <xf numFmtId="0" fontId="0" fillId="0" borderId="8" xfId="0" applyBorder="1"/>
    <xf numFmtId="0" fontId="0" fillId="0" borderId="8" xfId="0" applyBorder="1" applyAlignment="1">
      <alignment horizontal="left" indent="2"/>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xf numFmtId="0" fontId="0" fillId="0" borderId="11" xfId="0" applyBorder="1" applyAlignment="1">
      <alignment horizontal="left" indent="2"/>
    </xf>
    <xf numFmtId="0" fontId="0" fillId="0" borderId="12" xfId="0" applyBorder="1" applyAlignment="1">
      <alignment horizontal="center" vertical="center"/>
    </xf>
    <xf numFmtId="0" fontId="0" fillId="0" borderId="11" xfId="0" applyBorder="1" applyAlignment="1">
      <alignment horizontal="left"/>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horizontal="left"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4" borderId="19" xfId="0" applyFill="1" applyBorder="1" applyAlignment="1">
      <alignment horizontal="center" vertical="center"/>
    </xf>
    <xf numFmtId="0" fontId="0" fillId="5" borderId="1" xfId="0" applyFill="1" applyBorder="1" applyAlignment="1">
      <alignment horizontal="center"/>
    </xf>
    <xf numFmtId="0" fontId="0" fillId="5" borderId="2" xfId="0" applyFill="1" applyBorder="1" applyAlignment="1">
      <alignment horizontal="center"/>
    </xf>
    <xf numFmtId="0" fontId="5" fillId="5" borderId="3" xfId="0" applyFont="1" applyFill="1" applyBorder="1" applyAlignment="1">
      <alignment horizontal="center"/>
    </xf>
    <xf numFmtId="0" fontId="0" fillId="0" borderId="20" xfId="0" applyBorder="1"/>
    <xf numFmtId="0" fontId="0" fillId="2" borderId="21" xfId="0" applyFill="1" applyBorder="1" applyAlignment="1">
      <alignment horizontal="left" vertic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xf numFmtId="0" fontId="0" fillId="0" borderId="9" xfId="0" applyBorder="1"/>
    <xf numFmtId="0" fontId="0" fillId="0" borderId="26" xfId="0" applyBorder="1" applyAlignment="1">
      <alignment horizontal="left" vertical="center"/>
    </xf>
    <xf numFmtId="0" fontId="0" fillId="0" borderId="27" xfId="0" applyBorder="1"/>
    <xf numFmtId="0" fontId="0" fillId="0" borderId="12" xfId="0" applyBorder="1"/>
    <xf numFmtId="0" fontId="0" fillId="0" borderId="28" xfId="0" applyBorder="1" applyAlignment="1">
      <alignment horizontal="left" vertical="center"/>
    </xf>
    <xf numFmtId="0" fontId="0" fillId="0" borderId="15" xfId="0" applyBorder="1" applyAlignment="1">
      <alignment horizontal="center" vertical="center"/>
    </xf>
    <xf numFmtId="0" fontId="0" fillId="0" borderId="16" xfId="0" applyBorder="1"/>
    <xf numFmtId="0" fontId="0" fillId="0" borderId="29" xfId="0" applyBorder="1" applyAlignment="1">
      <alignment horizontal="left" vertical="center"/>
    </xf>
    <xf numFmtId="0" fontId="0" fillId="0" borderId="13" xfId="0" applyBorder="1" applyAlignment="1">
      <alignment horizontal="center" vertical="center"/>
    </xf>
    <xf numFmtId="0" fontId="0" fillId="0" borderId="14" xfId="0" applyBorder="1"/>
    <xf numFmtId="0" fontId="0" fillId="0" borderId="30" xfId="0" applyBorder="1" applyAlignment="1">
      <alignment horizontal="left" vertical="center"/>
    </xf>
    <xf numFmtId="0" fontId="0" fillId="0" borderId="30" xfId="0" applyBorder="1" applyAlignment="1">
      <alignment horizontal="left" vertical="center"/>
    </xf>
    <xf numFmtId="0" fontId="0" fillId="0" borderId="10" xfId="0" applyBorder="1" applyAlignment="1">
      <alignment horizontal="center" vertical="center"/>
    </xf>
    <xf numFmtId="0" fontId="0" fillId="0" borderId="28" xfId="0" applyBorder="1" applyAlignment="1">
      <alignment horizontal="left" vertical="center"/>
    </xf>
    <xf numFmtId="0" fontId="0" fillId="3" borderId="31" xfId="0" applyFill="1" applyBorder="1"/>
    <xf numFmtId="0" fontId="0" fillId="3" borderId="32" xfId="0" applyFill="1" applyBorder="1"/>
    <xf numFmtId="0" fontId="0" fillId="3" borderId="33" xfId="0" applyFill="1" applyBorder="1"/>
    <xf numFmtId="0" fontId="0" fillId="4" borderId="34" xfId="0" applyFill="1" applyBorder="1"/>
    <xf numFmtId="0" fontId="5" fillId="5" borderId="1" xfId="0" applyFont="1" applyFill="1" applyBorder="1" applyAlignment="1">
      <alignment horizontal="center"/>
    </xf>
    <xf numFmtId="0" fontId="5" fillId="5" borderId="2" xfId="0" applyFont="1" applyFill="1" applyBorder="1" applyAlignment="1">
      <alignment horizontal="center"/>
    </xf>
    <xf numFmtId="164" fontId="0" fillId="0" borderId="9" xfId="2" applyNumberFormat="1" applyFont="1" applyBorder="1"/>
    <xf numFmtId="164" fontId="0" fillId="0" borderId="4" xfId="2" applyNumberFormat="1" applyFont="1" applyBorder="1"/>
    <xf numFmtId="164" fontId="0" fillId="0" borderId="6" xfId="2" applyNumberFormat="1" applyFont="1" applyBorder="1"/>
    <xf numFmtId="165" fontId="0" fillId="0" borderId="35" xfId="1" applyNumberFormat="1" applyFont="1" applyBorder="1"/>
    <xf numFmtId="165" fontId="0" fillId="0" borderId="22" xfId="1" applyNumberFormat="1" applyFont="1" applyBorder="1"/>
    <xf numFmtId="165" fontId="0" fillId="0" borderId="6" xfId="1" applyNumberFormat="1" applyFont="1" applyBorder="1"/>
    <xf numFmtId="0" fontId="0" fillId="0" borderId="36" xfId="0" applyBorder="1"/>
    <xf numFmtId="0" fontId="3" fillId="0" borderId="37" xfId="0" applyFont="1" applyBorder="1" applyAlignment="1">
      <alignment horizontal="center" vertical="center" textRotation="90"/>
    </xf>
    <xf numFmtId="0" fontId="0" fillId="4" borderId="15" xfId="0" applyFill="1" applyBorder="1"/>
    <xf numFmtId="0" fontId="0" fillId="4" borderId="16" xfId="0" applyFill="1" applyBorder="1"/>
    <xf numFmtId="164" fontId="0" fillId="4" borderId="15" xfId="0" applyNumberFormat="1" applyFill="1" applyBorder="1"/>
    <xf numFmtId="164" fontId="0" fillId="4" borderId="16" xfId="0" applyNumberFormat="1" applyFill="1" applyBorder="1"/>
    <xf numFmtId="165" fontId="0" fillId="4" borderId="15" xfId="1" applyNumberFormat="1" applyFont="1" applyFill="1" applyBorder="1"/>
    <xf numFmtId="165" fontId="0" fillId="4" borderId="11" xfId="1" applyNumberFormat="1" applyFont="1" applyFill="1" applyBorder="1"/>
    <xf numFmtId="165" fontId="0" fillId="4" borderId="16" xfId="1" applyNumberFormat="1" applyFont="1" applyFill="1" applyBorder="1"/>
    <xf numFmtId="0" fontId="0" fillId="4" borderId="29" xfId="0" applyFill="1" applyBorder="1"/>
    <xf numFmtId="0" fontId="3" fillId="0" borderId="28" xfId="0" applyFont="1" applyBorder="1" applyAlignment="1">
      <alignment horizontal="center" vertical="center" textRotation="90"/>
    </xf>
    <xf numFmtId="164" fontId="0" fillId="0" borderId="15" xfId="2" applyNumberFormat="1" applyFont="1" applyBorder="1"/>
    <xf numFmtId="164" fontId="0" fillId="0" borderId="16" xfId="2" applyNumberFormat="1" applyFont="1" applyBorder="1"/>
    <xf numFmtId="165" fontId="0" fillId="0" borderId="15" xfId="1" applyNumberFormat="1" applyFont="1" applyBorder="1"/>
    <xf numFmtId="0" fontId="0" fillId="0" borderId="38" xfId="0" applyBorder="1"/>
    <xf numFmtId="165" fontId="0" fillId="0" borderId="16" xfId="1" applyNumberFormat="1" applyFont="1" applyBorder="1"/>
    <xf numFmtId="165" fontId="0" fillId="0" borderId="11" xfId="1" applyNumberFormat="1" applyFont="1" applyBorder="1"/>
    <xf numFmtId="0" fontId="0" fillId="0" borderId="29" xfId="0" applyBorder="1"/>
    <xf numFmtId="164" fontId="0" fillId="6" borderId="9" xfId="2" applyNumberFormat="1" applyFont="1" applyFill="1" applyBorder="1"/>
    <xf numFmtId="164" fontId="0" fillId="0" borderId="17" xfId="2" applyNumberFormat="1" applyFont="1" applyBorder="1"/>
    <xf numFmtId="164" fontId="0" fillId="0" borderId="19" xfId="2" applyNumberFormat="1" applyFont="1" applyBorder="1"/>
    <xf numFmtId="165" fontId="0" fillId="0" borderId="17" xfId="1" applyNumberFormat="1" applyFont="1" applyBorder="1"/>
    <xf numFmtId="165" fontId="0" fillId="0" borderId="18" xfId="1" applyNumberFormat="1" applyFont="1" applyBorder="1"/>
    <xf numFmtId="165" fontId="0" fillId="0" borderId="19" xfId="1" applyNumberFormat="1" applyFont="1" applyBorder="1"/>
    <xf numFmtId="165" fontId="0" fillId="0" borderId="25" xfId="1" applyNumberFormat="1" applyFont="1" applyBorder="1"/>
    <xf numFmtId="165" fontId="0" fillId="0" borderId="7" xfId="1" applyNumberFormat="1" applyFont="1" applyBorder="1"/>
    <xf numFmtId="165" fontId="0" fillId="0" borderId="9" xfId="1" applyNumberFormat="1" applyFont="1" applyBorder="1"/>
    <xf numFmtId="0" fontId="0" fillId="0" borderId="39" xfId="0" applyBorder="1"/>
    <xf numFmtId="0" fontId="0" fillId="0" borderId="20" xfId="0" applyBorder="1" applyAlignment="1">
      <alignment horizontal="center" vertical="top" textRotation="180" wrapText="1"/>
    </xf>
    <xf numFmtId="0" fontId="0" fillId="0" borderId="40" xfId="0" applyBorder="1" applyAlignment="1">
      <alignment horizontal="center" vertical="top" textRotation="180" wrapText="1"/>
    </xf>
    <xf numFmtId="0" fontId="0" fillId="0" borderId="41" xfId="0" applyBorder="1" applyAlignment="1">
      <alignment horizontal="center" vertical="top" textRotation="180"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2" fillId="7" borderId="17" xfId="0" applyFont="1" applyFill="1" applyBorder="1" applyAlignment="1">
      <alignment horizontal="center" vertical="center" wrapText="1"/>
    </xf>
    <xf numFmtId="0" fontId="2" fillId="7" borderId="19" xfId="0" applyFont="1" applyFill="1" applyBorder="1" applyAlignment="1">
      <alignment horizontal="center" vertical="center" wrapText="1"/>
    </xf>
    <xf numFmtId="0" fontId="2" fillId="7" borderId="44" xfId="0" applyFont="1" applyFill="1" applyBorder="1" applyAlignment="1">
      <alignment horizontal="center" vertical="center"/>
    </xf>
    <xf numFmtId="0" fontId="2" fillId="7" borderId="45" xfId="0" applyFont="1" applyFill="1" applyBorder="1" applyAlignment="1">
      <alignment horizontal="center" vertical="center"/>
    </xf>
    <xf numFmtId="0" fontId="2" fillId="7" borderId="46" xfId="0" applyFont="1" applyFill="1" applyBorder="1" applyAlignment="1">
      <alignment horizontal="center" vertical="center"/>
    </xf>
    <xf numFmtId="0" fontId="0" fillId="0" borderId="47" xfId="0" applyBorder="1" applyAlignment="1">
      <alignment horizontal="left" vertical="top" wrapText="1"/>
    </xf>
    <xf numFmtId="0" fontId="0" fillId="0" borderId="48" xfId="0" applyBorder="1" applyAlignment="1">
      <alignment horizontal="left" vertical="top" wrapText="1"/>
    </xf>
    <xf numFmtId="0" fontId="6" fillId="5" borderId="1" xfId="0" applyFont="1" applyFill="1" applyBorder="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0" fillId="0" borderId="35" xfId="0" applyBorder="1" applyAlignment="1">
      <alignment horizontal="left" vertical="top" wrapText="1"/>
    </xf>
    <xf numFmtId="0" fontId="0" fillId="0" borderId="23" xfId="0" applyBorder="1" applyAlignment="1">
      <alignment horizontal="left" vertical="top" wrapText="1"/>
    </xf>
    <xf numFmtId="0" fontId="3" fillId="0" borderId="6" xfId="0" applyFont="1" applyBorder="1" applyAlignment="1">
      <alignment vertical="center" textRotation="90"/>
    </xf>
    <xf numFmtId="0" fontId="0" fillId="0" borderId="49" xfId="0" applyBorder="1" applyAlignment="1">
      <alignment horizontal="left" vertical="top" wrapText="1"/>
    </xf>
    <xf numFmtId="0" fontId="0" fillId="0" borderId="38" xfId="0" applyBorder="1" applyAlignment="1">
      <alignment horizontal="left" vertical="top" wrapText="1"/>
    </xf>
    <xf numFmtId="0" fontId="3" fillId="0" borderId="16" xfId="0" applyFont="1" applyBorder="1" applyAlignment="1">
      <alignment vertical="center" textRotation="90"/>
    </xf>
    <xf numFmtId="0" fontId="0" fillId="0" borderId="50" xfId="0" applyBorder="1" applyAlignment="1">
      <alignment horizontal="left" vertical="top" wrapText="1"/>
    </xf>
    <xf numFmtId="0" fontId="0" fillId="0" borderId="51" xfId="0" applyBorder="1" applyAlignment="1">
      <alignment horizontal="left" vertical="top" wrapText="1"/>
    </xf>
    <xf numFmtId="0" fontId="3" fillId="0" borderId="19" xfId="0" applyFont="1" applyBorder="1" applyAlignment="1">
      <alignment vertical="center" textRotation="90"/>
    </xf>
    <xf numFmtId="0" fontId="3" fillId="8" borderId="1" xfId="0" applyFont="1" applyFill="1" applyBorder="1" applyAlignment="1">
      <alignment horizontal="center"/>
    </xf>
    <xf numFmtId="0" fontId="3" fillId="8" borderId="2" xfId="0" applyFont="1" applyFill="1" applyBorder="1" applyAlignment="1">
      <alignment horizontal="center"/>
    </xf>
    <xf numFmtId="0" fontId="3" fillId="8" borderId="3" xfId="0" applyFont="1" applyFill="1" applyBorder="1" applyAlignment="1">
      <alignment horizontal="center"/>
    </xf>
    <xf numFmtId="164" fontId="0" fillId="0" borderId="5" xfId="2" applyNumberFormat="1" applyFont="1" applyBorder="1"/>
    <xf numFmtId="165" fontId="0" fillId="0" borderId="4" xfId="1" applyNumberFormat="1" applyFont="1" applyBorder="1"/>
    <xf numFmtId="165" fontId="0" fillId="0" borderId="5" xfId="1" applyNumberFormat="1" applyFont="1" applyBorder="1"/>
    <xf numFmtId="0" fontId="0" fillId="4" borderId="11" xfId="0" applyFill="1" applyBorder="1"/>
    <xf numFmtId="165" fontId="0" fillId="4" borderId="49" xfId="1" applyNumberFormat="1" applyFont="1" applyFill="1" applyBorder="1"/>
    <xf numFmtId="165" fontId="0" fillId="4" borderId="52" xfId="1" applyNumberFormat="1" applyFont="1" applyFill="1" applyBorder="1"/>
    <xf numFmtId="164" fontId="0" fillId="0" borderId="11" xfId="2" applyNumberFormat="1" applyFont="1" applyBorder="1"/>
    <xf numFmtId="165" fontId="0" fillId="0" borderId="49" xfId="1" applyNumberFormat="1" applyFont="1" applyBorder="1"/>
    <xf numFmtId="165" fontId="0" fillId="0" borderId="52" xfId="1" applyNumberFormat="1" applyFont="1" applyBorder="1"/>
    <xf numFmtId="1" fontId="0" fillId="0" borderId="0" xfId="0" applyNumberFormat="1"/>
    <xf numFmtId="164" fontId="0" fillId="0" borderId="18" xfId="2" applyNumberFormat="1" applyFont="1" applyBorder="1"/>
    <xf numFmtId="165" fontId="0" fillId="0" borderId="44" xfId="1" applyNumberFormat="1" applyFont="1" applyBorder="1"/>
    <xf numFmtId="165" fontId="0" fillId="0" borderId="53" xfId="1" applyNumberFormat="1" applyFont="1" applyBorder="1"/>
    <xf numFmtId="0" fontId="0" fillId="0" borderId="35" xfId="0" applyBorder="1" applyAlignment="1">
      <alignment horizontal="center" vertical="top" textRotation="180" wrapText="1"/>
    </xf>
    <xf numFmtId="0" fontId="0" fillId="0" borderId="5" xfId="0" applyBorder="1" applyAlignment="1">
      <alignment horizontal="center" vertical="top" textRotation="180" wrapText="1"/>
    </xf>
    <xf numFmtId="0" fontId="0" fillId="0" borderId="6" xfId="0" applyBorder="1" applyAlignment="1">
      <alignment horizontal="center" vertical="top" textRotation="180" wrapText="1"/>
    </xf>
    <xf numFmtId="0" fontId="4" fillId="5" borderId="54" xfId="0" applyFont="1" applyFill="1" applyBorder="1" applyAlignment="1">
      <alignment horizontal="center"/>
    </xf>
    <xf numFmtId="0" fontId="6" fillId="5" borderId="55" xfId="0" applyFont="1" applyFill="1" applyBorder="1" applyAlignment="1">
      <alignment horizontal="center"/>
    </xf>
    <xf numFmtId="166" fontId="0" fillId="0" borderId="0" xfId="0" applyNumberFormat="1"/>
    <xf numFmtId="0" fontId="3" fillId="0" borderId="0" xfId="0" applyFont="1"/>
    <xf numFmtId="166" fontId="3" fillId="0" borderId="0" xfId="0" applyNumberFormat="1" applyFont="1"/>
    <xf numFmtId="0" fontId="6" fillId="5" borderId="56" xfId="0" applyFont="1" applyFill="1" applyBorder="1" applyAlignment="1">
      <alignment horizontal="center"/>
    </xf>
    <xf numFmtId="0" fontId="6" fillId="5" borderId="54" xfId="0" applyFont="1" applyFill="1" applyBorder="1" applyAlignment="1">
      <alignment horizontal="center"/>
    </xf>
    <xf numFmtId="164" fontId="8" fillId="3" borderId="4" xfId="2" applyNumberFormat="1" applyFont="1" applyFill="1" applyBorder="1"/>
    <xf numFmtId="0" fontId="0" fillId="0" borderId="5" xfId="0" applyBorder="1"/>
    <xf numFmtId="164" fontId="8" fillId="3" borderId="5" xfId="2" applyNumberFormat="1" applyFont="1" applyFill="1" applyBorder="1"/>
    <xf numFmtId="0" fontId="0" fillId="0" borderId="6" xfId="0" applyBorder="1"/>
    <xf numFmtId="0" fontId="0" fillId="0" borderId="37" xfId="0" applyBorder="1"/>
    <xf numFmtId="164" fontId="0" fillId="9" borderId="7" xfId="2" applyNumberFormat="1" applyFont="1" applyFill="1" applyBorder="1"/>
    <xf numFmtId="0" fontId="0" fillId="9" borderId="25" xfId="0" applyFill="1" applyBorder="1"/>
    <xf numFmtId="164" fontId="0" fillId="9" borderId="25" xfId="2" applyNumberFormat="1" applyFont="1" applyFill="1" applyBorder="1"/>
    <xf numFmtId="0" fontId="0" fillId="9" borderId="9" xfId="0" applyFill="1" applyBorder="1"/>
    <xf numFmtId="0" fontId="0" fillId="9" borderId="7" xfId="0" applyFill="1" applyBorder="1"/>
    <xf numFmtId="0" fontId="0" fillId="9" borderId="26" xfId="0" applyFill="1" applyBorder="1"/>
    <xf numFmtId="164" fontId="8" fillId="3" borderId="10" xfId="2" applyNumberFormat="1" applyFont="1" applyFill="1" applyBorder="1"/>
    <xf numFmtId="164" fontId="8" fillId="3" borderId="27" xfId="2" applyNumberFormat="1" applyFont="1" applyFill="1" applyBorder="1"/>
    <xf numFmtId="0" fontId="0" fillId="0" borderId="28" xfId="0" applyBorder="1"/>
    <xf numFmtId="0" fontId="0" fillId="10" borderId="10" xfId="0" applyFill="1" applyBorder="1" applyAlignment="1">
      <alignment horizontal="center" vertical="center" textRotation="180" wrapText="1"/>
    </xf>
    <xf numFmtId="0" fontId="0" fillId="0" borderId="27" xfId="0" applyBorder="1" applyAlignment="1">
      <alignment horizontal="center" vertical="center" textRotation="180" wrapText="1"/>
    </xf>
    <xf numFmtId="0" fontId="0" fillId="10" borderId="27" xfId="0" applyFill="1" applyBorder="1" applyAlignment="1">
      <alignment horizontal="center" vertical="center" textRotation="180" wrapText="1"/>
    </xf>
    <xf numFmtId="0" fontId="0" fillId="0" borderId="12" xfId="0" applyBorder="1" applyAlignment="1">
      <alignment horizontal="center" vertical="center" textRotation="180" wrapText="1"/>
    </xf>
    <xf numFmtId="0" fontId="0" fillId="0" borderId="28" xfId="0" applyBorder="1" applyAlignment="1">
      <alignment horizontal="left" vertical="top" wrapText="1"/>
    </xf>
    <xf numFmtId="0" fontId="0" fillId="11" borderId="10" xfId="0" applyFill="1" applyBorder="1" applyAlignment="1">
      <alignment horizontal="center" vertical="center" wrapText="1"/>
    </xf>
    <xf numFmtId="0" fontId="0" fillId="11" borderId="27" xfId="0" applyFill="1" applyBorder="1" applyAlignment="1">
      <alignment horizontal="center" vertical="center" wrapText="1"/>
    </xf>
    <xf numFmtId="0" fontId="0" fillId="11" borderId="12" xfId="0" applyFill="1" applyBorder="1" applyAlignment="1">
      <alignment horizontal="center" vertical="center" wrapText="1"/>
    </xf>
    <xf numFmtId="0" fontId="0" fillId="12" borderId="47" xfId="0" applyFill="1" applyBorder="1" applyAlignment="1">
      <alignment horizontal="center" vertical="center" wrapText="1"/>
    </xf>
    <xf numFmtId="0" fontId="0" fillId="12" borderId="0" xfId="0" applyFill="1" applyBorder="1" applyAlignment="1">
      <alignment horizontal="center" vertical="center" wrapText="1"/>
    </xf>
    <xf numFmtId="0" fontId="0" fillId="12" borderId="48" xfId="0" applyFill="1" applyBorder="1" applyAlignment="1">
      <alignment horizontal="center" vertical="center" wrapText="1"/>
    </xf>
    <xf numFmtId="0" fontId="0" fillId="13" borderId="47" xfId="0" applyFill="1" applyBorder="1" applyAlignment="1">
      <alignment horizontal="center"/>
    </xf>
    <xf numFmtId="0" fontId="0" fillId="13" borderId="0" xfId="0" applyFill="1" applyBorder="1" applyAlignment="1">
      <alignment horizontal="center"/>
    </xf>
    <xf numFmtId="0" fontId="5" fillId="5" borderId="56" xfId="0" applyFont="1" applyFill="1" applyBorder="1" applyAlignment="1">
      <alignment horizontal="center"/>
    </xf>
    <xf numFmtId="0" fontId="5" fillId="5" borderId="54" xfId="0" applyFont="1" applyFill="1" applyBorder="1" applyAlignment="1">
      <alignment horizontal="center"/>
    </xf>
    <xf numFmtId="0" fontId="5" fillId="5" borderId="55" xfId="0" applyFont="1" applyFill="1" applyBorder="1" applyAlignment="1">
      <alignment horizontal="center"/>
    </xf>
    <xf numFmtId="164" fontId="8" fillId="3" borderId="20" xfId="2" applyNumberFormat="1" applyFont="1" applyFill="1" applyBorder="1"/>
    <xf numFmtId="0" fontId="0" fillId="0" borderId="40" xfId="0" applyBorder="1"/>
    <xf numFmtId="164" fontId="8" fillId="3" borderId="40" xfId="2" applyNumberFormat="1" applyFont="1" applyFill="1" applyBorder="1"/>
    <xf numFmtId="0" fontId="0" fillId="0" borderId="41" xfId="0" applyBorder="1"/>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164" fontId="0" fillId="0" borderId="0" xfId="2" applyNumberFormat="1" applyFont="1"/>
    <xf numFmtId="164" fontId="0" fillId="0" borderId="36" xfId="2" applyNumberFormat="1" applyFont="1" applyBorder="1"/>
    <xf numFmtId="164" fontId="0" fillId="0" borderId="22" xfId="2" applyNumberFormat="1" applyFont="1" applyBorder="1"/>
    <xf numFmtId="0" fontId="0" fillId="0" borderId="4" xfId="0" applyBorder="1"/>
    <xf numFmtId="164" fontId="0" fillId="0" borderId="29" xfId="2" applyNumberFormat="1" applyFont="1" applyBorder="1"/>
    <xf numFmtId="164" fontId="0" fillId="0" borderId="52" xfId="2" applyNumberFormat="1" applyFont="1" applyBorder="1"/>
    <xf numFmtId="0" fontId="0" fillId="0" borderId="15" xfId="0" applyBorder="1"/>
    <xf numFmtId="164" fontId="0" fillId="0" borderId="39" xfId="2" applyNumberFormat="1" applyFont="1" applyBorder="1"/>
    <xf numFmtId="164" fontId="0" fillId="0" borderId="57" xfId="2" applyNumberFormat="1" applyFont="1" applyBorder="1"/>
    <xf numFmtId="0" fontId="0" fillId="0" borderId="17" xfId="0" applyBorder="1"/>
    <xf numFmtId="0" fontId="0" fillId="0" borderId="18" xfId="0" applyBorder="1"/>
    <xf numFmtId="0" fontId="0" fillId="0" borderId="19" xfId="0" applyBorder="1"/>
    <xf numFmtId="0" fontId="0" fillId="0" borderId="34"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58" xfId="0" applyBorder="1" applyAlignment="1">
      <alignment horizontal="center"/>
    </xf>
    <xf numFmtId="0" fontId="0" fillId="0" borderId="33" xfId="0" applyBorder="1" applyAlignment="1">
      <alignment horizontal="center"/>
    </xf>
    <xf numFmtId="0" fontId="2" fillId="14" borderId="37" xfId="0" applyFont="1" applyFill="1" applyBorder="1" applyAlignment="1">
      <alignment horizontal="center" vertical="center"/>
    </xf>
    <xf numFmtId="0" fontId="2" fillId="15" borderId="37" xfId="0" applyFont="1" applyFill="1" applyBorder="1" applyAlignment="1">
      <alignment horizontal="center"/>
    </xf>
    <xf numFmtId="0" fontId="2" fillId="16" borderId="37" xfId="0" applyFont="1" applyFill="1" applyBorder="1" applyAlignment="1">
      <alignment horizontal="center"/>
    </xf>
    <xf numFmtId="0" fontId="2" fillId="14" borderId="28" xfId="0" applyFont="1" applyFill="1" applyBorder="1" applyAlignment="1">
      <alignment horizontal="center" vertical="center"/>
    </xf>
  </cellXfs>
  <cellStyles count="3">
    <cellStyle name="Comma" xfId="1" builtinId="3"/>
    <cellStyle name="Normal" xfId="0" builtinId="0"/>
    <cellStyle name="Percent" xfId="2" builtinId="5"/>
  </cellStyles>
  <dxfs count="8">
    <dxf>
      <fill>
        <patternFill>
          <bgColor theme="6" tint="0.39994506668294322"/>
        </patternFill>
      </fill>
    </dxf>
    <dxf>
      <fill>
        <patternFill>
          <bgColor theme="5" tint="0.39994506668294322"/>
        </patternFill>
      </fill>
    </dxf>
    <dxf>
      <fill>
        <patternFill>
          <bgColor rgb="FFFFFF99"/>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62"/>
  <sheetViews>
    <sheetView tabSelected="1" workbookViewId="0">
      <selection activeCell="I12" sqref="I12"/>
    </sheetView>
  </sheetViews>
  <sheetFormatPr defaultRowHeight="14.4" x14ac:dyDescent="0.3"/>
  <cols>
    <col min="1" max="1" width="12" bestFit="1" customWidth="1"/>
    <col min="2" max="2" width="28" bestFit="1" customWidth="1"/>
    <col min="3" max="3" width="16.5546875" bestFit="1" customWidth="1"/>
    <col min="4" max="4" width="15.5546875" bestFit="1" customWidth="1"/>
    <col min="5" max="5" width="10.44140625" bestFit="1" customWidth="1"/>
  </cols>
  <sheetData>
    <row r="1" spans="1:5" ht="18.600000000000001" thickBot="1" x14ac:dyDescent="0.4">
      <c r="A1" s="27" t="s">
        <v>64</v>
      </c>
      <c r="B1" s="53"/>
      <c r="C1" s="53"/>
      <c r="D1" s="53"/>
      <c r="E1" s="52"/>
    </row>
    <row r="2" spans="1:5" ht="15" thickBot="1" x14ac:dyDescent="0.35">
      <c r="A2" s="51" t="s">
        <v>63</v>
      </c>
      <c r="B2" s="50" t="s">
        <v>62</v>
      </c>
      <c r="C2" s="49" t="s">
        <v>61</v>
      </c>
      <c r="D2" s="49" t="s">
        <v>60</v>
      </c>
      <c r="E2" s="48" t="s">
        <v>12</v>
      </c>
    </row>
    <row r="3" spans="1:5" x14ac:dyDescent="0.3">
      <c r="A3" s="47" t="s">
        <v>59</v>
      </c>
      <c r="B3" s="37" t="s">
        <v>58</v>
      </c>
      <c r="C3" s="36" t="s">
        <v>19</v>
      </c>
      <c r="D3" s="36">
        <v>25</v>
      </c>
      <c r="E3" s="46">
        <v>25</v>
      </c>
    </row>
    <row r="4" spans="1:5" x14ac:dyDescent="0.3">
      <c r="A4" s="45" t="s">
        <v>57</v>
      </c>
      <c r="B4" s="43" t="s">
        <v>56</v>
      </c>
      <c r="C4" s="9" t="s">
        <v>26</v>
      </c>
      <c r="D4" s="9">
        <v>60</v>
      </c>
      <c r="E4" s="17">
        <v>584</v>
      </c>
    </row>
    <row r="5" spans="1:5" x14ac:dyDescent="0.3">
      <c r="A5" s="38"/>
      <c r="B5" s="37" t="s">
        <v>55</v>
      </c>
      <c r="C5" s="36" t="s">
        <v>26</v>
      </c>
      <c r="D5" s="36">
        <v>20</v>
      </c>
      <c r="E5" s="12"/>
    </row>
    <row r="6" spans="1:5" x14ac:dyDescent="0.3">
      <c r="A6" s="38"/>
      <c r="B6" s="37" t="s">
        <v>54</v>
      </c>
      <c r="C6" s="36" t="s">
        <v>26</v>
      </c>
      <c r="D6" s="36">
        <v>48</v>
      </c>
      <c r="E6" s="12"/>
    </row>
    <row r="7" spans="1:5" x14ac:dyDescent="0.3">
      <c r="A7" s="38"/>
      <c r="B7" s="37" t="s">
        <v>53</v>
      </c>
      <c r="C7" s="36" t="s">
        <v>23</v>
      </c>
      <c r="D7" s="36">
        <v>21</v>
      </c>
      <c r="E7" s="12"/>
    </row>
    <row r="8" spans="1:5" x14ac:dyDescent="0.3">
      <c r="A8" s="38"/>
      <c r="B8" s="37" t="s">
        <v>52</v>
      </c>
      <c r="C8" s="36" t="s">
        <v>26</v>
      </c>
      <c r="D8" s="36">
        <v>9</v>
      </c>
      <c r="E8" s="12"/>
    </row>
    <row r="9" spans="1:5" x14ac:dyDescent="0.3">
      <c r="A9" s="38"/>
      <c r="B9" s="37" t="s">
        <v>51</v>
      </c>
      <c r="C9" s="36" t="s">
        <v>19</v>
      </c>
      <c r="D9" s="36">
        <v>103</v>
      </c>
      <c r="E9" s="12"/>
    </row>
    <row r="10" spans="1:5" x14ac:dyDescent="0.3">
      <c r="A10" s="38"/>
      <c r="B10" s="37" t="s">
        <v>50</v>
      </c>
      <c r="C10" s="36" t="s">
        <v>26</v>
      </c>
      <c r="D10" s="36">
        <v>83</v>
      </c>
      <c r="E10" s="12"/>
    </row>
    <row r="11" spans="1:5" x14ac:dyDescent="0.3">
      <c r="A11" s="38"/>
      <c r="B11" s="37" t="s">
        <v>49</v>
      </c>
      <c r="C11" s="36" t="s">
        <v>23</v>
      </c>
      <c r="D11" s="36">
        <v>20</v>
      </c>
      <c r="E11" s="12"/>
    </row>
    <row r="12" spans="1:5" x14ac:dyDescent="0.3">
      <c r="A12" s="38"/>
      <c r="B12" s="37" t="s">
        <v>48</v>
      </c>
      <c r="C12" s="36" t="s">
        <v>19</v>
      </c>
      <c r="D12" s="36">
        <v>40</v>
      </c>
      <c r="E12" s="12"/>
    </row>
    <row r="13" spans="1:5" x14ac:dyDescent="0.3">
      <c r="A13" s="38"/>
      <c r="B13" s="37" t="s">
        <v>47</v>
      </c>
      <c r="C13" s="36" t="s">
        <v>19</v>
      </c>
      <c r="D13" s="36">
        <v>70</v>
      </c>
      <c r="E13" s="12"/>
    </row>
    <row r="14" spans="1:5" x14ac:dyDescent="0.3">
      <c r="A14" s="38"/>
      <c r="B14" s="37" t="s">
        <v>46</v>
      </c>
      <c r="C14" s="36" t="s">
        <v>26</v>
      </c>
      <c r="D14" s="36">
        <v>18</v>
      </c>
      <c r="E14" s="12"/>
    </row>
    <row r="15" spans="1:5" x14ac:dyDescent="0.3">
      <c r="A15" s="35"/>
      <c r="B15" s="34" t="s">
        <v>45</v>
      </c>
      <c r="C15" s="33" t="s">
        <v>26</v>
      </c>
      <c r="D15" s="33">
        <v>92</v>
      </c>
      <c r="E15" s="8"/>
    </row>
    <row r="16" spans="1:5" x14ac:dyDescent="0.3">
      <c r="A16" s="41" t="s">
        <v>44</v>
      </c>
      <c r="B16" s="40" t="s">
        <v>43</v>
      </c>
      <c r="C16" s="13" t="s">
        <v>19</v>
      </c>
      <c r="D16" s="13">
        <v>34</v>
      </c>
      <c r="E16" s="39">
        <v>34</v>
      </c>
    </row>
    <row r="17" spans="1:5" x14ac:dyDescent="0.3">
      <c r="A17" s="41" t="s">
        <v>42</v>
      </c>
      <c r="B17" s="40" t="s">
        <v>41</v>
      </c>
      <c r="C17" s="13" t="s">
        <v>26</v>
      </c>
      <c r="D17" s="13">
        <v>36</v>
      </c>
      <c r="E17" s="39">
        <v>36</v>
      </c>
    </row>
    <row r="18" spans="1:5" x14ac:dyDescent="0.3">
      <c r="A18" s="45" t="s">
        <v>40</v>
      </c>
      <c r="B18" s="43" t="s">
        <v>39</v>
      </c>
      <c r="C18" s="9" t="s">
        <v>19</v>
      </c>
      <c r="D18" s="9">
        <v>40</v>
      </c>
      <c r="E18" s="17">
        <v>152</v>
      </c>
    </row>
    <row r="19" spans="1:5" x14ac:dyDescent="0.3">
      <c r="A19" s="38"/>
      <c r="B19" s="37" t="s">
        <v>38</v>
      </c>
      <c r="C19" s="36" t="s">
        <v>26</v>
      </c>
      <c r="D19" s="36">
        <v>52</v>
      </c>
      <c r="E19" s="12"/>
    </row>
    <row r="20" spans="1:5" x14ac:dyDescent="0.3">
      <c r="A20" s="35"/>
      <c r="B20" s="34" t="s">
        <v>37</v>
      </c>
      <c r="C20" s="33" t="s">
        <v>26</v>
      </c>
      <c r="D20" s="33">
        <v>60</v>
      </c>
      <c r="E20" s="8"/>
    </row>
    <row r="21" spans="1:5" ht="13.5" customHeight="1" x14ac:dyDescent="0.3">
      <c r="A21" s="41" t="s">
        <v>36</v>
      </c>
      <c r="B21" s="40" t="s">
        <v>35</v>
      </c>
      <c r="C21" s="13" t="s">
        <v>19</v>
      </c>
      <c r="D21" s="13">
        <v>20</v>
      </c>
      <c r="E21" s="39">
        <v>20</v>
      </c>
    </row>
    <row r="22" spans="1:5" x14ac:dyDescent="0.3">
      <c r="A22" s="45" t="s">
        <v>34</v>
      </c>
      <c r="B22" s="43" t="s">
        <v>33</v>
      </c>
      <c r="C22" s="9" t="s">
        <v>26</v>
      </c>
      <c r="D22" s="9">
        <v>10</v>
      </c>
      <c r="E22" s="17">
        <v>30</v>
      </c>
    </row>
    <row r="23" spans="1:5" x14ac:dyDescent="0.3">
      <c r="A23" s="35"/>
      <c r="B23" s="34" t="s">
        <v>32</v>
      </c>
      <c r="C23" s="33" t="s">
        <v>19</v>
      </c>
      <c r="D23" s="33">
        <v>20</v>
      </c>
      <c r="E23" s="8"/>
    </row>
    <row r="24" spans="1:5" x14ac:dyDescent="0.3">
      <c r="A24" s="44" t="s">
        <v>31</v>
      </c>
      <c r="B24" s="43" t="s">
        <v>30</v>
      </c>
      <c r="C24" s="9" t="s">
        <v>26</v>
      </c>
      <c r="D24" s="9">
        <v>32</v>
      </c>
      <c r="E24" s="42">
        <v>32</v>
      </c>
    </row>
    <row r="25" spans="1:5" x14ac:dyDescent="0.3">
      <c r="A25" s="38" t="s">
        <v>29</v>
      </c>
      <c r="B25" s="37" t="s">
        <v>28</v>
      </c>
      <c r="C25" s="36" t="s">
        <v>23</v>
      </c>
      <c r="D25" s="36">
        <v>25</v>
      </c>
      <c r="E25" s="12">
        <v>33</v>
      </c>
    </row>
    <row r="26" spans="1:5" x14ac:dyDescent="0.3">
      <c r="A26" s="35"/>
      <c r="B26" s="34" t="s">
        <v>27</v>
      </c>
      <c r="C26" s="33" t="s">
        <v>26</v>
      </c>
      <c r="D26" s="33">
        <v>8</v>
      </c>
      <c r="E26" s="8"/>
    </row>
    <row r="27" spans="1:5" x14ac:dyDescent="0.3">
      <c r="A27" s="41" t="s">
        <v>25</v>
      </c>
      <c r="B27" s="40" t="s">
        <v>24</v>
      </c>
      <c r="C27" s="13" t="s">
        <v>23</v>
      </c>
      <c r="D27" s="13">
        <v>30</v>
      </c>
      <c r="E27" s="39">
        <v>30</v>
      </c>
    </row>
    <row r="28" spans="1:5" x14ac:dyDescent="0.3">
      <c r="A28" s="38" t="s">
        <v>22</v>
      </c>
      <c r="B28" s="37" t="s">
        <v>21</v>
      </c>
      <c r="C28" s="36" t="s">
        <v>19</v>
      </c>
      <c r="D28" s="36">
        <v>24</v>
      </c>
      <c r="E28" s="12">
        <v>48</v>
      </c>
    </row>
    <row r="29" spans="1:5" x14ac:dyDescent="0.3">
      <c r="A29" s="35"/>
      <c r="B29" s="34" t="s">
        <v>20</v>
      </c>
      <c r="C29" s="33" t="s">
        <v>19</v>
      </c>
      <c r="D29" s="33">
        <v>24</v>
      </c>
      <c r="E29" s="8"/>
    </row>
    <row r="30" spans="1:5" ht="15" thickBot="1" x14ac:dyDescent="0.35">
      <c r="A30" s="32" t="s">
        <v>18</v>
      </c>
      <c r="B30" s="31"/>
      <c r="C30" s="30"/>
      <c r="D30" s="29" t="s">
        <v>17</v>
      </c>
      <c r="E30" s="28">
        <v>1024</v>
      </c>
    </row>
    <row r="31" spans="1:5" ht="15" thickBot="1" x14ac:dyDescent="0.35"/>
    <row r="32" spans="1:5" ht="18.600000000000001" thickBot="1" x14ac:dyDescent="0.4">
      <c r="A32" s="27" t="s">
        <v>16</v>
      </c>
      <c r="B32" s="26"/>
      <c r="C32" s="26"/>
      <c r="D32" s="25"/>
    </row>
    <row r="33" spans="1:4" x14ac:dyDescent="0.3">
      <c r="A33" s="24" t="s">
        <v>15</v>
      </c>
      <c r="B33" s="23" t="s">
        <v>14</v>
      </c>
      <c r="C33" s="23" t="s">
        <v>13</v>
      </c>
      <c r="D33" s="22" t="s">
        <v>12</v>
      </c>
    </row>
    <row r="34" spans="1:4" x14ac:dyDescent="0.3">
      <c r="A34" s="21" t="s">
        <v>11</v>
      </c>
      <c r="B34" s="13" t="s">
        <v>7</v>
      </c>
      <c r="C34" s="13"/>
      <c r="D34" s="19">
        <f>SUM(C35:C37,C39:C42)</f>
        <v>1248</v>
      </c>
    </row>
    <row r="35" spans="1:4" x14ac:dyDescent="0.3">
      <c r="A35" s="21"/>
      <c r="B35" s="14" t="s">
        <v>5</v>
      </c>
      <c r="C35" s="13">
        <v>649</v>
      </c>
      <c r="D35" s="19"/>
    </row>
    <row r="36" spans="1:4" x14ac:dyDescent="0.3">
      <c r="A36" s="21"/>
      <c r="B36" s="14" t="s">
        <v>4</v>
      </c>
      <c r="C36" s="13">
        <v>321</v>
      </c>
      <c r="D36" s="19"/>
    </row>
    <row r="37" spans="1:4" x14ac:dyDescent="0.3">
      <c r="A37" s="21"/>
      <c r="B37" s="14" t="s">
        <v>2</v>
      </c>
      <c r="C37" s="13">
        <v>95</v>
      </c>
      <c r="D37" s="19"/>
    </row>
    <row r="38" spans="1:4" x14ac:dyDescent="0.3">
      <c r="A38" s="21"/>
      <c r="B38" s="16" t="s">
        <v>6</v>
      </c>
      <c r="C38" s="13"/>
      <c r="D38" s="19"/>
    </row>
    <row r="39" spans="1:4" x14ac:dyDescent="0.3">
      <c r="A39" s="21"/>
      <c r="B39" s="14" t="s">
        <v>5</v>
      </c>
      <c r="C39" s="13">
        <v>13</v>
      </c>
      <c r="D39" s="19"/>
    </row>
    <row r="40" spans="1:4" x14ac:dyDescent="0.3">
      <c r="A40" s="21"/>
      <c r="B40" s="14" t="s">
        <v>4</v>
      </c>
      <c r="C40" s="13">
        <v>22</v>
      </c>
      <c r="D40" s="19"/>
    </row>
    <row r="41" spans="1:4" x14ac:dyDescent="0.3">
      <c r="A41" s="21"/>
      <c r="B41" s="14" t="s">
        <v>3</v>
      </c>
      <c r="C41" s="13">
        <v>0</v>
      </c>
      <c r="D41" s="19"/>
    </row>
    <row r="42" spans="1:4" x14ac:dyDescent="0.3">
      <c r="A42" s="21"/>
      <c r="B42" s="14" t="s">
        <v>2</v>
      </c>
      <c r="C42" s="13">
        <v>148</v>
      </c>
      <c r="D42" s="19"/>
    </row>
    <row r="43" spans="1:4" x14ac:dyDescent="0.3">
      <c r="A43" s="20" t="s">
        <v>10</v>
      </c>
      <c r="B43" s="13" t="s">
        <v>7</v>
      </c>
      <c r="C43" s="13" t="s">
        <v>9</v>
      </c>
      <c r="D43" s="19">
        <f>SUM(C44:C46,C48:C51)</f>
        <v>378</v>
      </c>
    </row>
    <row r="44" spans="1:4" x14ac:dyDescent="0.3">
      <c r="A44" s="20"/>
      <c r="B44" s="14" t="s">
        <v>5</v>
      </c>
      <c r="C44" s="13">
        <v>193</v>
      </c>
      <c r="D44" s="19"/>
    </row>
    <row r="45" spans="1:4" x14ac:dyDescent="0.3">
      <c r="A45" s="20"/>
      <c r="B45" s="14" t="s">
        <v>4</v>
      </c>
      <c r="C45" s="13">
        <v>113</v>
      </c>
      <c r="D45" s="19"/>
    </row>
    <row r="46" spans="1:4" x14ac:dyDescent="0.3">
      <c r="A46" s="20"/>
      <c r="B46" s="14" t="s">
        <v>2</v>
      </c>
      <c r="C46" s="13">
        <v>0</v>
      </c>
      <c r="D46" s="19"/>
    </row>
    <row r="47" spans="1:4" x14ac:dyDescent="0.3">
      <c r="A47" s="20"/>
      <c r="B47" s="16" t="s">
        <v>6</v>
      </c>
      <c r="C47" s="13"/>
      <c r="D47" s="19"/>
    </row>
    <row r="48" spans="1:4" x14ac:dyDescent="0.3">
      <c r="A48" s="20"/>
      <c r="B48" s="14" t="s">
        <v>5</v>
      </c>
      <c r="C48" s="13">
        <v>10</v>
      </c>
      <c r="D48" s="19"/>
    </row>
    <row r="49" spans="1:4" x14ac:dyDescent="0.3">
      <c r="A49" s="20"/>
      <c r="B49" s="14" t="s">
        <v>4</v>
      </c>
      <c r="C49" s="13">
        <v>0</v>
      </c>
      <c r="D49" s="19"/>
    </row>
    <row r="50" spans="1:4" x14ac:dyDescent="0.3">
      <c r="A50" s="20"/>
      <c r="B50" s="14" t="s">
        <v>3</v>
      </c>
      <c r="C50" s="13">
        <v>0</v>
      </c>
      <c r="D50" s="19"/>
    </row>
    <row r="51" spans="1:4" x14ac:dyDescent="0.3">
      <c r="A51" s="20"/>
      <c r="B51" s="14" t="s">
        <v>2</v>
      </c>
      <c r="C51" s="13">
        <v>62</v>
      </c>
      <c r="D51" s="19"/>
    </row>
    <row r="52" spans="1:4" x14ac:dyDescent="0.3">
      <c r="A52" s="18" t="s">
        <v>8</v>
      </c>
      <c r="B52" s="13" t="s">
        <v>7</v>
      </c>
      <c r="C52" s="13"/>
      <c r="D52" s="17">
        <f>SUM(C53:C55,C57:C61)</f>
        <v>910</v>
      </c>
    </row>
    <row r="53" spans="1:4" x14ac:dyDescent="0.3">
      <c r="A53" s="15"/>
      <c r="B53" s="14" t="s">
        <v>5</v>
      </c>
      <c r="C53" s="13">
        <v>291</v>
      </c>
      <c r="D53" s="12"/>
    </row>
    <row r="54" spans="1:4" x14ac:dyDescent="0.3">
      <c r="A54" s="15"/>
      <c r="B54" s="14" t="s">
        <v>4</v>
      </c>
      <c r="C54" s="13">
        <v>80</v>
      </c>
      <c r="D54" s="12"/>
    </row>
    <row r="55" spans="1:4" x14ac:dyDescent="0.3">
      <c r="A55" s="15"/>
      <c r="B55" s="14" t="s">
        <v>2</v>
      </c>
      <c r="C55" s="13">
        <v>124</v>
      </c>
      <c r="D55" s="12"/>
    </row>
    <row r="56" spans="1:4" x14ac:dyDescent="0.3">
      <c r="A56" s="15"/>
      <c r="B56" s="16" t="s">
        <v>6</v>
      </c>
      <c r="C56" s="13"/>
      <c r="D56" s="12"/>
    </row>
    <row r="57" spans="1:4" x14ac:dyDescent="0.3">
      <c r="A57" s="15"/>
      <c r="B57" s="14" t="s">
        <v>5</v>
      </c>
      <c r="C57" s="13">
        <v>415</v>
      </c>
      <c r="D57" s="12"/>
    </row>
    <row r="58" spans="1:4" x14ac:dyDescent="0.3">
      <c r="A58" s="15"/>
      <c r="B58" s="14" t="s">
        <v>4</v>
      </c>
      <c r="C58" s="13">
        <v>0</v>
      </c>
      <c r="D58" s="12"/>
    </row>
    <row r="59" spans="1:4" x14ac:dyDescent="0.3">
      <c r="A59" s="15"/>
      <c r="B59" s="14" t="s">
        <v>3</v>
      </c>
      <c r="C59" s="13">
        <v>0</v>
      </c>
      <c r="D59" s="12"/>
    </row>
    <row r="60" spans="1:4" x14ac:dyDescent="0.3">
      <c r="A60" s="11"/>
      <c r="B60" s="10" t="s">
        <v>2</v>
      </c>
      <c r="C60" s="9">
        <v>0</v>
      </c>
      <c r="D60" s="8"/>
    </row>
    <row r="61" spans="1:4" ht="15" thickBot="1" x14ac:dyDescent="0.35">
      <c r="A61" s="7"/>
      <c r="B61" s="6"/>
      <c r="C61" s="5" t="s">
        <v>1</v>
      </c>
      <c r="D61" s="4">
        <f>SUM(D34:D60)</f>
        <v>2536</v>
      </c>
    </row>
    <row r="62" spans="1:4" ht="15" thickBot="1" x14ac:dyDescent="0.35">
      <c r="A62" s="3" t="s">
        <v>0</v>
      </c>
      <c r="B62" s="2"/>
      <c r="C62" s="2"/>
      <c r="D62" s="1"/>
    </row>
  </sheetData>
  <mergeCells count="20">
    <mergeCell ref="A18:A20"/>
    <mergeCell ref="A22:A23"/>
    <mergeCell ref="A25:A26"/>
    <mergeCell ref="E25:E26"/>
    <mergeCell ref="E28:E29"/>
    <mergeCell ref="A28:A29"/>
    <mergeCell ref="A30:C30"/>
    <mergeCell ref="A1:E1"/>
    <mergeCell ref="A4:A15"/>
    <mergeCell ref="E4:E15"/>
    <mergeCell ref="E18:E20"/>
    <mergeCell ref="E22:E23"/>
    <mergeCell ref="D43:D51"/>
    <mergeCell ref="A43:A51"/>
    <mergeCell ref="A32:D32"/>
    <mergeCell ref="A62:D62"/>
    <mergeCell ref="A52:A60"/>
    <mergeCell ref="D52:D60"/>
    <mergeCell ref="D34:D42"/>
    <mergeCell ref="A34:A4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18"/>
  <sheetViews>
    <sheetView workbookViewId="0">
      <selection activeCell="I12" sqref="I12"/>
    </sheetView>
  </sheetViews>
  <sheetFormatPr defaultRowHeight="14.4" x14ac:dyDescent="0.3"/>
  <cols>
    <col min="1" max="1" width="3.6640625" bestFit="1" customWidth="1"/>
    <col min="2" max="2" width="18.5546875" bestFit="1" customWidth="1"/>
    <col min="3" max="11" width="9" bestFit="1" customWidth="1"/>
  </cols>
  <sheetData>
    <row r="1" spans="1:15" ht="21.6" thickBot="1" x14ac:dyDescent="0.45">
      <c r="A1" s="102" t="s">
        <v>84</v>
      </c>
      <c r="B1" s="101"/>
      <c r="C1" s="101"/>
      <c r="D1" s="101"/>
      <c r="E1" s="101"/>
      <c r="F1" s="101"/>
      <c r="G1" s="101"/>
      <c r="H1" s="101"/>
      <c r="I1" s="101"/>
      <c r="J1" s="101"/>
      <c r="K1" s="101"/>
      <c r="L1" s="101"/>
      <c r="M1" s="101"/>
      <c r="N1" s="101"/>
      <c r="O1" s="100"/>
    </row>
    <row r="2" spans="1:15" ht="42" customHeight="1" x14ac:dyDescent="0.3">
      <c r="A2" s="99" t="s">
        <v>83</v>
      </c>
      <c r="B2" s="98"/>
      <c r="C2" s="97">
        <v>2000</v>
      </c>
      <c r="D2" s="96"/>
      <c r="E2" s="95"/>
      <c r="F2" s="97">
        <v>2010</v>
      </c>
      <c r="G2" s="96"/>
      <c r="H2" s="95"/>
      <c r="I2" s="97">
        <v>2013</v>
      </c>
      <c r="J2" s="96"/>
      <c r="K2" s="95"/>
      <c r="L2" s="94" t="s">
        <v>82</v>
      </c>
      <c r="M2" s="93"/>
      <c r="N2" s="94" t="s">
        <v>81</v>
      </c>
      <c r="O2" s="93"/>
    </row>
    <row r="3" spans="1:15" ht="85.8" thickBot="1" x14ac:dyDescent="0.35">
      <c r="A3" s="92"/>
      <c r="B3" s="91"/>
      <c r="C3" s="90" t="s">
        <v>80</v>
      </c>
      <c r="D3" s="89" t="s">
        <v>79</v>
      </c>
      <c r="E3" s="88" t="s">
        <v>78</v>
      </c>
      <c r="F3" s="90" t="s">
        <v>80</v>
      </c>
      <c r="G3" s="89" t="s">
        <v>79</v>
      </c>
      <c r="H3" s="88" t="s">
        <v>78</v>
      </c>
      <c r="I3" s="90" t="s">
        <v>80</v>
      </c>
      <c r="J3" s="89" t="s">
        <v>79</v>
      </c>
      <c r="K3" s="88" t="s">
        <v>78</v>
      </c>
      <c r="L3" s="89" t="s">
        <v>79</v>
      </c>
      <c r="M3" s="88" t="s">
        <v>78</v>
      </c>
      <c r="N3" s="89" t="s">
        <v>79</v>
      </c>
      <c r="O3" s="88" t="s">
        <v>78</v>
      </c>
    </row>
    <row r="4" spans="1:15" x14ac:dyDescent="0.3">
      <c r="A4" s="70" t="s">
        <v>77</v>
      </c>
      <c r="B4" s="87" t="s">
        <v>76</v>
      </c>
      <c r="C4" s="86">
        <v>358667</v>
      </c>
      <c r="D4" s="84">
        <v>247700</v>
      </c>
      <c r="E4" s="85">
        <v>110967</v>
      </c>
      <c r="F4" s="83">
        <v>401328</v>
      </c>
      <c r="G4" s="84">
        <v>277023</v>
      </c>
      <c r="H4" s="81">
        <v>124305</v>
      </c>
      <c r="I4" s="83">
        <v>405508</v>
      </c>
      <c r="J4" s="82">
        <v>277816</v>
      </c>
      <c r="K4" s="81">
        <v>127692</v>
      </c>
      <c r="L4" s="80">
        <f>(G4-D4)/D4</f>
        <v>0.1183811061768268</v>
      </c>
      <c r="M4" s="79">
        <f>(H4-E4)/E4</f>
        <v>0.12019789667198356</v>
      </c>
      <c r="N4" s="54">
        <f>(J4-G4)/G4</f>
        <v>2.8625781974781876E-3</v>
      </c>
      <c r="O4" s="54">
        <f>(K4-H4)/H4</f>
        <v>2.7247496078194763E-2</v>
      </c>
    </row>
    <row r="5" spans="1:15" x14ac:dyDescent="0.3">
      <c r="A5" s="70"/>
      <c r="B5" s="69"/>
      <c r="C5" s="68"/>
      <c r="D5" s="67"/>
      <c r="E5" s="66"/>
      <c r="F5" s="68"/>
      <c r="G5" s="67"/>
      <c r="H5" s="66"/>
      <c r="I5" s="68"/>
      <c r="J5" s="67"/>
      <c r="K5" s="66"/>
      <c r="L5" s="65"/>
      <c r="M5" s="64"/>
      <c r="N5" s="63"/>
      <c r="O5" s="62"/>
    </row>
    <row r="6" spans="1:15" x14ac:dyDescent="0.3">
      <c r="A6" s="70"/>
      <c r="B6" s="77" t="s">
        <v>75</v>
      </c>
      <c r="C6" s="75">
        <v>2501</v>
      </c>
      <c r="D6" s="76">
        <v>1526</v>
      </c>
      <c r="E6" s="73">
        <v>975</v>
      </c>
      <c r="F6" s="75">
        <v>2338</v>
      </c>
      <c r="G6" s="76">
        <v>1483</v>
      </c>
      <c r="H6" s="73">
        <v>855</v>
      </c>
      <c r="I6" s="75">
        <v>2293</v>
      </c>
      <c r="J6" s="74">
        <v>1483</v>
      </c>
      <c r="K6" s="73">
        <v>810</v>
      </c>
      <c r="L6" s="72">
        <f>(G6-D6)/D6</f>
        <v>-2.8178243774574049E-2</v>
      </c>
      <c r="M6" s="71">
        <f>(H6-E6)/E6</f>
        <v>-0.12307692307692308</v>
      </c>
      <c r="N6" s="78">
        <f>(J6-G6)/G6</f>
        <v>0</v>
      </c>
      <c r="O6" s="54">
        <f>(K6-H6)/H6</f>
        <v>-5.2631578947368418E-2</v>
      </c>
    </row>
    <row r="7" spans="1:15" x14ac:dyDescent="0.3">
      <c r="A7" s="70"/>
      <c r="B7" s="77" t="s">
        <v>74</v>
      </c>
      <c r="C7" s="75">
        <v>32547</v>
      </c>
      <c r="D7" s="76">
        <v>21111</v>
      </c>
      <c r="E7" s="73">
        <v>11436</v>
      </c>
      <c r="F7" s="75">
        <v>33164</v>
      </c>
      <c r="G7" s="76">
        <v>22164</v>
      </c>
      <c r="H7" s="73">
        <v>11000</v>
      </c>
      <c r="I7" s="75">
        <v>33352</v>
      </c>
      <c r="J7" s="74">
        <v>22057</v>
      </c>
      <c r="K7" s="73">
        <v>11295</v>
      </c>
      <c r="L7" s="72">
        <f>(G7-D7)/D7</f>
        <v>4.9879209890578369E-2</v>
      </c>
      <c r="M7" s="71">
        <f>(H7-E7)/E7</f>
        <v>-3.8125218607904861E-2</v>
      </c>
      <c r="N7" s="54">
        <f>(J7-G7)/G7</f>
        <v>-4.8276484389099443E-3</v>
      </c>
      <c r="O7" s="54">
        <f>(K7-H7)/H7</f>
        <v>2.6818181818181817E-2</v>
      </c>
    </row>
    <row r="8" spans="1:15" x14ac:dyDescent="0.3">
      <c r="A8" s="70"/>
      <c r="B8" s="77" t="s">
        <v>73</v>
      </c>
      <c r="C8" s="75">
        <v>2226</v>
      </c>
      <c r="D8" s="76">
        <v>1528</v>
      </c>
      <c r="E8" s="73">
        <v>698</v>
      </c>
      <c r="F8" s="75">
        <v>2170</v>
      </c>
      <c r="G8" s="76">
        <v>1439</v>
      </c>
      <c r="H8" s="73">
        <v>731</v>
      </c>
      <c r="I8" s="75">
        <v>2196</v>
      </c>
      <c r="J8" s="74">
        <v>1370</v>
      </c>
      <c r="K8" s="73">
        <v>826</v>
      </c>
      <c r="L8" s="72">
        <f>(G8-D8)/D8</f>
        <v>-5.8246073298429318E-2</v>
      </c>
      <c r="M8" s="71">
        <f>(H8-E8)/E8</f>
        <v>4.7277936962750719E-2</v>
      </c>
      <c r="N8" s="54">
        <f>(J8-G8)/G8</f>
        <v>-4.794996525364837E-2</v>
      </c>
      <c r="O8" s="54">
        <f>(K8-H8)/H8</f>
        <v>0.12995896032831739</v>
      </c>
    </row>
    <row r="9" spans="1:15" x14ac:dyDescent="0.3">
      <c r="A9" s="70"/>
      <c r="B9" s="77" t="s">
        <v>72</v>
      </c>
      <c r="C9" s="75">
        <v>4304</v>
      </c>
      <c r="D9" s="76">
        <v>2667</v>
      </c>
      <c r="E9" s="73">
        <v>1637</v>
      </c>
      <c r="F9" s="75">
        <v>4253</v>
      </c>
      <c r="G9" s="76">
        <v>2509</v>
      </c>
      <c r="H9" s="73">
        <v>1744</v>
      </c>
      <c r="I9" s="75">
        <v>4245</v>
      </c>
      <c r="J9" s="74">
        <v>2543</v>
      </c>
      <c r="K9" s="73">
        <v>1702</v>
      </c>
      <c r="L9" s="72">
        <f>(G9-D9)/D9</f>
        <v>-5.924259467566554E-2</v>
      </c>
      <c r="M9" s="71">
        <f>(H9-E9)/E9</f>
        <v>6.5363469761759316E-2</v>
      </c>
      <c r="N9" s="54">
        <f>(J9-G9)/G9</f>
        <v>1.3551215623754484E-2</v>
      </c>
      <c r="O9" s="54">
        <f>(K9-H9)/H9</f>
        <v>-2.4082568807339451E-2</v>
      </c>
    </row>
    <row r="10" spans="1:15" x14ac:dyDescent="0.3">
      <c r="A10" s="70"/>
      <c r="B10" s="77" t="s">
        <v>71</v>
      </c>
      <c r="C10" s="75">
        <v>6457</v>
      </c>
      <c r="D10" s="76">
        <v>4161</v>
      </c>
      <c r="E10" s="73">
        <v>2296</v>
      </c>
      <c r="F10" s="75">
        <v>6086</v>
      </c>
      <c r="G10" s="76">
        <v>4150</v>
      </c>
      <c r="H10" s="73">
        <v>1936</v>
      </c>
      <c r="I10" s="75">
        <v>6130</v>
      </c>
      <c r="J10" s="74">
        <v>4159</v>
      </c>
      <c r="K10" s="73">
        <v>1971</v>
      </c>
      <c r="L10" s="72">
        <f>(G10-D10)/D10</f>
        <v>-2.6435952895938475E-3</v>
      </c>
      <c r="M10" s="71">
        <f>(H10-E10)/E10</f>
        <v>-0.156794425087108</v>
      </c>
      <c r="N10" s="54">
        <f>(J10-G10)/G10</f>
        <v>2.1686746987951808E-3</v>
      </c>
      <c r="O10" s="54">
        <f>(K10-H10)/H10</f>
        <v>1.8078512396694214E-2</v>
      </c>
    </row>
    <row r="11" spans="1:15" x14ac:dyDescent="0.3">
      <c r="A11" s="70"/>
      <c r="B11" s="77" t="s">
        <v>70</v>
      </c>
      <c r="C11" s="75">
        <v>951</v>
      </c>
      <c r="D11" s="76">
        <v>734</v>
      </c>
      <c r="E11" s="73">
        <v>217</v>
      </c>
      <c r="F11" s="75">
        <v>867</v>
      </c>
      <c r="G11" s="76">
        <v>668</v>
      </c>
      <c r="H11" s="73">
        <v>199</v>
      </c>
      <c r="I11" s="75">
        <v>870</v>
      </c>
      <c r="J11" s="74">
        <v>698</v>
      </c>
      <c r="K11" s="73">
        <v>172</v>
      </c>
      <c r="L11" s="72">
        <f>(G11-D11)/D11</f>
        <v>-8.9918256130790186E-2</v>
      </c>
      <c r="M11" s="71">
        <f>(H11-E11)/E11</f>
        <v>-8.294930875576037E-2</v>
      </c>
      <c r="N11" s="54">
        <f>(J11-G11)/G11</f>
        <v>4.4910179640718563E-2</v>
      </c>
      <c r="O11" s="54">
        <f>(K11-H11)/H11</f>
        <v>-0.135678391959799</v>
      </c>
    </row>
    <row r="12" spans="1:15" x14ac:dyDescent="0.3">
      <c r="A12" s="70"/>
      <c r="B12" s="77" t="s">
        <v>69</v>
      </c>
      <c r="C12" s="75">
        <v>833</v>
      </c>
      <c r="D12" s="76">
        <v>599</v>
      </c>
      <c r="E12" s="73">
        <v>234</v>
      </c>
      <c r="F12" s="75">
        <v>816</v>
      </c>
      <c r="G12" s="76">
        <v>512</v>
      </c>
      <c r="H12" s="73">
        <v>304</v>
      </c>
      <c r="I12" s="75">
        <v>847</v>
      </c>
      <c r="J12" s="74">
        <v>528</v>
      </c>
      <c r="K12" s="73">
        <v>319</v>
      </c>
      <c r="L12" s="72">
        <f>(G12-D12)/D12</f>
        <v>-0.14524207011686144</v>
      </c>
      <c r="M12" s="71">
        <f>(H12-E12)/E12</f>
        <v>0.29914529914529914</v>
      </c>
      <c r="N12" s="54">
        <f>(J12-G12)/G12</f>
        <v>3.125E-2</v>
      </c>
      <c r="O12" s="54">
        <f>(K12-H12)/H12</f>
        <v>4.9342105263157895E-2</v>
      </c>
    </row>
    <row r="13" spans="1:15" x14ac:dyDescent="0.3">
      <c r="A13" s="70"/>
      <c r="B13" s="77" t="s">
        <v>68</v>
      </c>
      <c r="C13" s="75">
        <v>1848</v>
      </c>
      <c r="D13" s="76">
        <v>1302</v>
      </c>
      <c r="E13" s="73">
        <v>546</v>
      </c>
      <c r="F13" s="75">
        <v>1816</v>
      </c>
      <c r="G13" s="76">
        <v>1377</v>
      </c>
      <c r="H13" s="73">
        <v>439</v>
      </c>
      <c r="I13" s="75">
        <v>1795</v>
      </c>
      <c r="J13" s="74">
        <v>1409</v>
      </c>
      <c r="K13" s="73">
        <v>386</v>
      </c>
      <c r="L13" s="72">
        <f>(G13-D13)/D13</f>
        <v>5.7603686635944701E-2</v>
      </c>
      <c r="M13" s="71">
        <f>(H13-E13)/E13</f>
        <v>-0.19597069597069597</v>
      </c>
      <c r="N13" s="54">
        <f>(J13-G13)/G13</f>
        <v>2.3238925199709513E-2</v>
      </c>
      <c r="O13" s="54">
        <f>(K13-H13)/H13</f>
        <v>-0.12072892938496584</v>
      </c>
    </row>
    <row r="14" spans="1:15" x14ac:dyDescent="0.3">
      <c r="A14" s="70"/>
      <c r="B14" s="77" t="s">
        <v>67</v>
      </c>
      <c r="C14" s="75">
        <v>2410</v>
      </c>
      <c r="D14" s="76">
        <v>1692</v>
      </c>
      <c r="E14" s="73">
        <v>718</v>
      </c>
      <c r="F14" s="75">
        <v>2311</v>
      </c>
      <c r="G14" s="76">
        <v>1616</v>
      </c>
      <c r="H14" s="73">
        <v>695</v>
      </c>
      <c r="I14" s="75">
        <v>2303</v>
      </c>
      <c r="J14" s="74">
        <v>1566</v>
      </c>
      <c r="K14" s="73">
        <v>737</v>
      </c>
      <c r="L14" s="72">
        <f>(G14-D14)/D14</f>
        <v>-4.4917257683215132E-2</v>
      </c>
      <c r="M14" s="71">
        <f>(H14-E14)/E14</f>
        <v>-3.2033426183844013E-2</v>
      </c>
      <c r="N14" s="54">
        <f>(J14-G14)/G14</f>
        <v>-3.094059405940594E-2</v>
      </c>
      <c r="O14" s="54">
        <f>(K14-H14)/H14</f>
        <v>6.0431654676258995E-2</v>
      </c>
    </row>
    <row r="15" spans="1:15" x14ac:dyDescent="0.3">
      <c r="A15" s="70"/>
      <c r="B15" s="77" t="s">
        <v>66</v>
      </c>
      <c r="C15" s="75">
        <v>2538</v>
      </c>
      <c r="D15" s="76">
        <v>1920</v>
      </c>
      <c r="E15" s="73">
        <v>618</v>
      </c>
      <c r="F15" s="75">
        <v>2458</v>
      </c>
      <c r="G15" s="76">
        <v>1861</v>
      </c>
      <c r="H15" s="73">
        <v>597</v>
      </c>
      <c r="I15" s="75">
        <v>2389</v>
      </c>
      <c r="J15" s="74">
        <v>1839</v>
      </c>
      <c r="K15" s="73">
        <v>550</v>
      </c>
      <c r="L15" s="72">
        <f>(G15-D15)/D15</f>
        <v>-3.0729166666666665E-2</v>
      </c>
      <c r="M15" s="71">
        <f>(H15-E15)/E15</f>
        <v>-3.3980582524271843E-2</v>
      </c>
      <c r="N15" s="54">
        <f>(J15-G15)/G15</f>
        <v>-1.1821601289629231E-2</v>
      </c>
      <c r="O15" s="54">
        <f>(K15-H15)/H15</f>
        <v>-7.8726968174204354E-2</v>
      </c>
    </row>
    <row r="16" spans="1:15" x14ac:dyDescent="0.3">
      <c r="A16" s="70"/>
      <c r="B16" s="77" t="s">
        <v>65</v>
      </c>
      <c r="C16" s="75">
        <v>1962</v>
      </c>
      <c r="D16" s="76">
        <v>1402</v>
      </c>
      <c r="E16" s="73">
        <v>560</v>
      </c>
      <c r="F16" s="75">
        <v>1992</v>
      </c>
      <c r="G16" s="76">
        <v>1258</v>
      </c>
      <c r="H16" s="73">
        <v>734</v>
      </c>
      <c r="I16" s="75">
        <v>2041</v>
      </c>
      <c r="J16" s="74">
        <v>1337</v>
      </c>
      <c r="K16" s="73">
        <v>704</v>
      </c>
      <c r="L16" s="72">
        <f>(G16-D16)/D16</f>
        <v>-0.10271041369472182</v>
      </c>
      <c r="M16" s="71">
        <f>(H16-E16)/E16</f>
        <v>0.31071428571428572</v>
      </c>
      <c r="N16" s="54">
        <f>(J16-G16)/G16</f>
        <v>6.2798092209856909E-2</v>
      </c>
      <c r="O16" s="54">
        <f>(K16-H16)/H16</f>
        <v>-4.0871934604904632E-2</v>
      </c>
    </row>
    <row r="17" spans="1:15" x14ac:dyDescent="0.3">
      <c r="A17" s="70"/>
      <c r="B17" s="69"/>
      <c r="C17" s="68"/>
      <c r="D17" s="67"/>
      <c r="E17" s="66"/>
      <c r="F17" s="68"/>
      <c r="G17" s="67"/>
      <c r="H17" s="66"/>
      <c r="I17" s="68"/>
      <c r="J17" s="67"/>
      <c r="K17" s="66"/>
      <c r="L17" s="65"/>
      <c r="M17" s="64"/>
      <c r="N17" s="63"/>
      <c r="O17" s="62"/>
    </row>
    <row r="18" spans="1:15" ht="15" thickBot="1" x14ac:dyDescent="0.35">
      <c r="A18" s="61"/>
      <c r="B18" s="60" t="s">
        <v>17</v>
      </c>
      <c r="C18" s="59">
        <f>SUM(C6:C16)</f>
        <v>58577</v>
      </c>
      <c r="D18" s="58">
        <f>SUM(D6:D16)</f>
        <v>38642</v>
      </c>
      <c r="E18" s="57">
        <f>SUM(E6:E16)</f>
        <v>19935</v>
      </c>
      <c r="F18" s="59">
        <f>SUM(F6:F16)</f>
        <v>58271</v>
      </c>
      <c r="G18" s="58">
        <f>SUM(G6:G16)</f>
        <v>39037</v>
      </c>
      <c r="H18" s="57">
        <f>SUM(H6:H16)</f>
        <v>19234</v>
      </c>
      <c r="I18" s="59">
        <f>SUM(I6:I16)</f>
        <v>58461</v>
      </c>
      <c r="J18" s="58">
        <f>SUM(J6:J16)</f>
        <v>38989</v>
      </c>
      <c r="K18" s="57">
        <f>SUM(K6:K16)</f>
        <v>19472</v>
      </c>
      <c r="L18" s="56">
        <f>(G18-D18)/D18</f>
        <v>1.0222038196780706E-2</v>
      </c>
      <c r="M18" s="55">
        <f>(H18-E18)/E18</f>
        <v>-3.5164283922748937E-2</v>
      </c>
      <c r="N18" s="54">
        <f>(J18-G18)/G18</f>
        <v>-1.2296026846325282E-3</v>
      </c>
      <c r="O18" s="54">
        <f>(K18-H18)/H18</f>
        <v>1.2373921181241551E-2</v>
      </c>
    </row>
  </sheetData>
  <mergeCells count="8">
    <mergeCell ref="L2:M2"/>
    <mergeCell ref="N2:O2"/>
    <mergeCell ref="A1:O1"/>
    <mergeCell ref="A4:A18"/>
    <mergeCell ref="A2:B3"/>
    <mergeCell ref="C2:E2"/>
    <mergeCell ref="F2:H2"/>
    <mergeCell ref="I2:K2"/>
  </mergeCells>
  <conditionalFormatting sqref="L4:O18">
    <cfRule type="cellIs" dxfId="7" priority="1" operator="lessThan">
      <formula>0</formula>
    </cfRule>
    <cfRule type="cellIs" dxfId="6" priority="2" operator="greater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2"/>
  <sheetViews>
    <sheetView workbookViewId="0">
      <selection activeCell="I12" sqref="I12"/>
    </sheetView>
  </sheetViews>
  <sheetFormatPr defaultRowHeight="14.4" x14ac:dyDescent="0.3"/>
  <cols>
    <col min="1" max="1" width="3.6640625" bestFit="1" customWidth="1"/>
    <col min="2" max="2" width="18.5546875" bestFit="1" customWidth="1"/>
    <col min="3" max="4" width="7" bestFit="1" customWidth="1"/>
    <col min="5" max="6" width="8" bestFit="1" customWidth="1"/>
    <col min="7" max="7" width="9" bestFit="1" customWidth="1"/>
    <col min="8" max="9" width="5.109375" bestFit="1" customWidth="1"/>
    <col min="10" max="11" width="6.109375" bestFit="1" customWidth="1"/>
  </cols>
  <sheetData>
    <row r="1" spans="1:13" ht="21" x14ac:dyDescent="0.4">
      <c r="A1" s="132" t="s">
        <v>104</v>
      </c>
      <c r="B1" s="131"/>
      <c r="C1" s="131"/>
      <c r="D1" s="131"/>
      <c r="E1" s="131"/>
      <c r="F1" s="131"/>
      <c r="G1" s="131"/>
      <c r="H1" s="131"/>
      <c r="I1" s="131"/>
      <c r="J1" s="131"/>
      <c r="K1" s="131"/>
    </row>
    <row r="2" spans="1:13" ht="169.2" thickBot="1" x14ac:dyDescent="0.35">
      <c r="A2" s="92" t="s">
        <v>103</v>
      </c>
      <c r="B2" s="91"/>
      <c r="C2" s="130" t="s">
        <v>102</v>
      </c>
      <c r="D2" s="89" t="s">
        <v>101</v>
      </c>
      <c r="E2" s="89" t="s">
        <v>100</v>
      </c>
      <c r="F2" s="88" t="s">
        <v>99</v>
      </c>
      <c r="G2" s="88" t="s">
        <v>98</v>
      </c>
      <c r="H2" s="130" t="s">
        <v>97</v>
      </c>
      <c r="I2" s="129" t="s">
        <v>96</v>
      </c>
      <c r="J2" s="129" t="s">
        <v>95</v>
      </c>
      <c r="K2" s="128" t="s">
        <v>94</v>
      </c>
    </row>
    <row r="3" spans="1:13" x14ac:dyDescent="0.3">
      <c r="A3" s="70" t="s">
        <v>77</v>
      </c>
      <c r="B3" s="87" t="s">
        <v>76</v>
      </c>
      <c r="C3" s="127">
        <v>5775</v>
      </c>
      <c r="D3" s="84">
        <v>7473</v>
      </c>
      <c r="E3" s="84">
        <v>23756</v>
      </c>
      <c r="F3" s="81">
        <v>60546</v>
      </c>
      <c r="G3" s="126">
        <v>402393</v>
      </c>
      <c r="H3" s="80">
        <v>1.4E-2</v>
      </c>
      <c r="I3" s="125">
        <v>1.9E-2</v>
      </c>
      <c r="J3" s="125">
        <v>5.8999999999999997E-2</v>
      </c>
      <c r="K3" s="79">
        <v>0.15</v>
      </c>
    </row>
    <row r="4" spans="1:13" x14ac:dyDescent="0.3">
      <c r="A4" s="70"/>
      <c r="B4" s="69"/>
      <c r="C4" s="120"/>
      <c r="D4" s="67"/>
      <c r="E4" s="67"/>
      <c r="F4" s="66"/>
      <c r="G4" s="119"/>
      <c r="H4" s="63"/>
      <c r="I4" s="118"/>
      <c r="J4" s="118"/>
      <c r="K4" s="62"/>
    </row>
    <row r="5" spans="1:13" x14ac:dyDescent="0.3">
      <c r="A5" s="70"/>
      <c r="B5" s="77" t="s">
        <v>75</v>
      </c>
      <c r="C5" s="123">
        <v>86</v>
      </c>
      <c r="D5" s="76">
        <v>48</v>
      </c>
      <c r="E5" s="76">
        <v>110</v>
      </c>
      <c r="F5" s="73">
        <v>457</v>
      </c>
      <c r="G5" s="122">
        <v>1907</v>
      </c>
      <c r="H5" s="72">
        <f>C5/$G5</f>
        <v>4.5097011012060831E-2</v>
      </c>
      <c r="I5" s="121">
        <f>D5/$G5</f>
        <v>2.5170424750917672E-2</v>
      </c>
      <c r="J5" s="121">
        <f>E5/$G5</f>
        <v>5.7682223387519667E-2</v>
      </c>
      <c r="K5" s="71">
        <f>F5/$G5</f>
        <v>0.23964341898269534</v>
      </c>
      <c r="M5" s="124"/>
    </row>
    <row r="6" spans="1:13" x14ac:dyDescent="0.3">
      <c r="A6" s="70"/>
      <c r="B6" s="77" t="s">
        <v>74</v>
      </c>
      <c r="C6" s="123">
        <v>271</v>
      </c>
      <c r="D6" s="76">
        <v>463</v>
      </c>
      <c r="E6" s="76">
        <v>1581</v>
      </c>
      <c r="F6" s="73">
        <v>4759</v>
      </c>
      <c r="G6" s="122">
        <v>25847</v>
      </c>
      <c r="H6" s="72">
        <f>C6/$G6</f>
        <v>1.0484775796030486E-2</v>
      </c>
      <c r="I6" s="121">
        <f>D6/$G6</f>
        <v>1.7913104035284559E-2</v>
      </c>
      <c r="J6" s="121">
        <f>E6/$G6</f>
        <v>6.116764034510775E-2</v>
      </c>
      <c r="K6" s="71">
        <f>F6/$G6</f>
        <v>0.18412194838859441</v>
      </c>
    </row>
    <row r="7" spans="1:13" x14ac:dyDescent="0.3">
      <c r="A7" s="70"/>
      <c r="B7" s="77" t="s">
        <v>73</v>
      </c>
      <c r="C7" s="123">
        <v>207</v>
      </c>
      <c r="D7" s="76">
        <v>201</v>
      </c>
      <c r="E7" s="76">
        <v>345</v>
      </c>
      <c r="F7" s="73">
        <v>655</v>
      </c>
      <c r="G7" s="122">
        <v>2585</v>
      </c>
      <c r="H7" s="72">
        <f>C7/$G7</f>
        <v>8.0077369439071566E-2</v>
      </c>
      <c r="I7" s="121">
        <f>D7/$G7</f>
        <v>7.775628626692456E-2</v>
      </c>
      <c r="J7" s="121">
        <f>E7/$G7</f>
        <v>0.13346228239845262</v>
      </c>
      <c r="K7" s="71">
        <f>F7/$G7</f>
        <v>0.25338491295938104</v>
      </c>
    </row>
    <row r="8" spans="1:13" x14ac:dyDescent="0.3">
      <c r="A8" s="70"/>
      <c r="B8" s="77" t="s">
        <v>72</v>
      </c>
      <c r="C8" s="123">
        <v>50</v>
      </c>
      <c r="D8" s="76">
        <v>122</v>
      </c>
      <c r="E8" s="76">
        <v>162</v>
      </c>
      <c r="F8" s="73">
        <v>669</v>
      </c>
      <c r="G8" s="122">
        <v>2545</v>
      </c>
      <c r="H8" s="72">
        <f>C8/$G8</f>
        <v>1.9646365422396856E-2</v>
      </c>
      <c r="I8" s="121">
        <f>D8/$G8</f>
        <v>4.7937131630648333E-2</v>
      </c>
      <c r="J8" s="121">
        <f>E8/$G8</f>
        <v>6.3654223968565821E-2</v>
      </c>
      <c r="K8" s="71">
        <f>F8/$G8</f>
        <v>0.26286836935166996</v>
      </c>
    </row>
    <row r="9" spans="1:13" x14ac:dyDescent="0.3">
      <c r="A9" s="70"/>
      <c r="B9" s="77" t="s">
        <v>71</v>
      </c>
      <c r="C9" s="123">
        <v>100</v>
      </c>
      <c r="D9" s="76">
        <v>54</v>
      </c>
      <c r="E9" s="76">
        <v>307</v>
      </c>
      <c r="F9" s="73">
        <v>1072</v>
      </c>
      <c r="G9" s="122">
        <v>5470</v>
      </c>
      <c r="H9" s="72">
        <f>C9/$G9</f>
        <v>1.8281535648994516E-2</v>
      </c>
      <c r="I9" s="121">
        <f>D9/$G9</f>
        <v>9.872029250457038E-3</v>
      </c>
      <c r="J9" s="121">
        <f>E9/$G9</f>
        <v>5.6124314442413163E-2</v>
      </c>
      <c r="K9" s="71">
        <f>F9/$G9</f>
        <v>0.19597806215722122</v>
      </c>
    </row>
    <row r="10" spans="1:13" x14ac:dyDescent="0.3">
      <c r="A10" s="70"/>
      <c r="B10" s="77" t="s">
        <v>70</v>
      </c>
      <c r="C10" s="123">
        <v>128</v>
      </c>
      <c r="D10" s="76">
        <v>73</v>
      </c>
      <c r="E10" s="76">
        <v>127</v>
      </c>
      <c r="F10" s="73">
        <v>465</v>
      </c>
      <c r="G10" s="122">
        <v>1354</v>
      </c>
      <c r="H10" s="72">
        <f>C10/$G10</f>
        <v>9.4534711964549489E-2</v>
      </c>
      <c r="I10" s="121">
        <f>D10/$G10</f>
        <v>5.391432791728213E-2</v>
      </c>
      <c r="J10" s="121">
        <f>E10/$G10</f>
        <v>9.3796159527326436E-2</v>
      </c>
      <c r="K10" s="71">
        <f>F10/$G10</f>
        <v>0.3434268833087149</v>
      </c>
    </row>
    <row r="11" spans="1:13" x14ac:dyDescent="0.3">
      <c r="A11" s="70"/>
      <c r="B11" s="77" t="s">
        <v>69</v>
      </c>
      <c r="C11" s="123">
        <v>34</v>
      </c>
      <c r="D11" s="76">
        <v>31</v>
      </c>
      <c r="E11" s="76">
        <v>43</v>
      </c>
      <c r="F11" s="73">
        <v>223</v>
      </c>
      <c r="G11" s="122">
        <v>863</v>
      </c>
      <c r="H11" s="72">
        <f>C11/$G11</f>
        <v>3.9397450753186555E-2</v>
      </c>
      <c r="I11" s="121">
        <f>D11/$G11</f>
        <v>3.5921205098493628E-2</v>
      </c>
      <c r="J11" s="121">
        <f>E11/$G11</f>
        <v>4.9826187717265352E-2</v>
      </c>
      <c r="K11" s="71">
        <f>F11/$G11</f>
        <v>0.25840092699884126</v>
      </c>
    </row>
    <row r="12" spans="1:13" x14ac:dyDescent="0.3">
      <c r="A12" s="70"/>
      <c r="B12" s="77" t="s">
        <v>68</v>
      </c>
      <c r="C12" s="123">
        <v>84</v>
      </c>
      <c r="D12" s="76">
        <v>87</v>
      </c>
      <c r="E12" s="76">
        <v>204</v>
      </c>
      <c r="F12" s="73">
        <v>488</v>
      </c>
      <c r="G12" s="122">
        <v>2040</v>
      </c>
      <c r="H12" s="72">
        <f>C12/$G12</f>
        <v>4.1176470588235294E-2</v>
      </c>
      <c r="I12" s="121">
        <f>D12/$G12</f>
        <v>4.2647058823529413E-2</v>
      </c>
      <c r="J12" s="121">
        <f>E12/$G12</f>
        <v>0.1</v>
      </c>
      <c r="K12" s="71">
        <f>F12/$G12</f>
        <v>0.23921568627450981</v>
      </c>
    </row>
    <row r="13" spans="1:13" x14ac:dyDescent="0.3">
      <c r="A13" s="70"/>
      <c r="B13" s="77" t="s">
        <v>67</v>
      </c>
      <c r="C13" s="123">
        <v>67</v>
      </c>
      <c r="D13" s="76">
        <v>85</v>
      </c>
      <c r="E13" s="76">
        <v>225</v>
      </c>
      <c r="F13" s="73">
        <v>533</v>
      </c>
      <c r="G13" s="122">
        <v>2165</v>
      </c>
      <c r="H13" s="72">
        <f>C13/$G13</f>
        <v>3.094688221709007E-2</v>
      </c>
      <c r="I13" s="121">
        <f>D13/$G13</f>
        <v>3.9260969976905313E-2</v>
      </c>
      <c r="J13" s="121">
        <f>E13/$G13</f>
        <v>0.10392609699769054</v>
      </c>
      <c r="K13" s="71">
        <f>F13/$G13</f>
        <v>0.24618937644341801</v>
      </c>
    </row>
    <row r="14" spans="1:13" x14ac:dyDescent="0.3">
      <c r="A14" s="70"/>
      <c r="B14" s="77" t="s">
        <v>66</v>
      </c>
      <c r="C14" s="123">
        <v>60</v>
      </c>
      <c r="D14" s="76">
        <v>93</v>
      </c>
      <c r="E14" s="76">
        <v>239</v>
      </c>
      <c r="F14" s="73">
        <v>783</v>
      </c>
      <c r="G14" s="122">
        <v>2701</v>
      </c>
      <c r="H14" s="72">
        <f>C14/$G14</f>
        <v>2.2213994816734542E-2</v>
      </c>
      <c r="I14" s="121">
        <f>D14/$G14</f>
        <v>3.4431691965938538E-2</v>
      </c>
      <c r="J14" s="121">
        <f>E14/$G14</f>
        <v>8.8485746019992595E-2</v>
      </c>
      <c r="K14" s="71">
        <f>F14/$G14</f>
        <v>0.2898926323583858</v>
      </c>
    </row>
    <row r="15" spans="1:13" x14ac:dyDescent="0.3">
      <c r="A15" s="70"/>
      <c r="B15" s="77" t="s">
        <v>65</v>
      </c>
      <c r="C15" s="123">
        <v>92</v>
      </c>
      <c r="D15" s="76">
        <v>176</v>
      </c>
      <c r="E15" s="76">
        <v>288</v>
      </c>
      <c r="F15" s="73">
        <v>620</v>
      </c>
      <c r="G15" s="122">
        <v>2020</v>
      </c>
      <c r="H15" s="72">
        <f>C15/$G15</f>
        <v>4.5544554455445543E-2</v>
      </c>
      <c r="I15" s="121">
        <f>D15/$G15</f>
        <v>8.7128712871287123E-2</v>
      </c>
      <c r="J15" s="121">
        <f>E15/$G15</f>
        <v>0.14257425742574256</v>
      </c>
      <c r="K15" s="71">
        <f>F15/$G15</f>
        <v>0.30693069306930693</v>
      </c>
    </row>
    <row r="16" spans="1:13" x14ac:dyDescent="0.3">
      <c r="A16" s="70"/>
      <c r="B16" s="69"/>
      <c r="C16" s="120"/>
      <c r="D16" s="67"/>
      <c r="E16" s="67"/>
      <c r="F16" s="66"/>
      <c r="G16" s="119"/>
      <c r="H16" s="63"/>
      <c r="I16" s="118"/>
      <c r="J16" s="118"/>
      <c r="K16" s="62"/>
    </row>
    <row r="17" spans="1:11" ht="15" thickBot="1" x14ac:dyDescent="0.35">
      <c r="A17" s="61"/>
      <c r="B17" s="60" t="s">
        <v>17</v>
      </c>
      <c r="C17" s="58">
        <f>SUM(C5:C15)</f>
        <v>1179</v>
      </c>
      <c r="D17" s="117">
        <f>SUM(D5:D15)</f>
        <v>1433</v>
      </c>
      <c r="E17" s="117">
        <f>SUM(E5:E15)</f>
        <v>3631</v>
      </c>
      <c r="F17" s="116">
        <f>SUM(F5:F15)</f>
        <v>10724</v>
      </c>
      <c r="G17" s="116">
        <f>SUM(G5:G15)</f>
        <v>49497</v>
      </c>
      <c r="H17" s="56">
        <f>C17/$G$17</f>
        <v>2.3819625431844356E-2</v>
      </c>
      <c r="I17" s="115">
        <f>D17/$G$17</f>
        <v>2.8951249570681053E-2</v>
      </c>
      <c r="J17" s="115">
        <f>E17/$G$17</f>
        <v>7.3357981291795465E-2</v>
      </c>
      <c r="K17" s="55">
        <f>F17/$G$17</f>
        <v>0.21665959553104228</v>
      </c>
    </row>
    <row r="18" spans="1:11" ht="15" thickBot="1" x14ac:dyDescent="0.35">
      <c r="A18" s="114" t="s">
        <v>93</v>
      </c>
      <c r="B18" s="113"/>
      <c r="C18" s="113"/>
      <c r="D18" s="113"/>
      <c r="E18" s="113"/>
      <c r="F18" s="113"/>
      <c r="G18" s="113"/>
      <c r="H18" s="113"/>
      <c r="I18" s="113"/>
      <c r="J18" s="113"/>
      <c r="K18" s="112"/>
    </row>
    <row r="19" spans="1:11" ht="46.8" x14ac:dyDescent="0.3">
      <c r="A19" s="111" t="s">
        <v>92</v>
      </c>
      <c r="B19" s="110" t="s">
        <v>91</v>
      </c>
      <c r="C19" s="110"/>
      <c r="D19" s="110"/>
      <c r="E19" s="110"/>
      <c r="F19" s="110"/>
      <c r="G19" s="110"/>
      <c r="H19" s="110"/>
      <c r="I19" s="110"/>
      <c r="J19" s="110"/>
      <c r="K19" s="109"/>
    </row>
    <row r="20" spans="1:11" ht="65.25" customHeight="1" x14ac:dyDescent="0.3">
      <c r="A20" s="108" t="s">
        <v>90</v>
      </c>
      <c r="B20" s="107" t="s">
        <v>89</v>
      </c>
      <c r="C20" s="107"/>
      <c r="D20" s="107"/>
      <c r="E20" s="107"/>
      <c r="F20" s="107"/>
      <c r="G20" s="107"/>
      <c r="H20" s="107"/>
      <c r="I20" s="107"/>
      <c r="J20" s="107"/>
      <c r="K20" s="106"/>
    </row>
    <row r="21" spans="1:11" ht="27" x14ac:dyDescent="0.3">
      <c r="A21" s="108" t="s">
        <v>88</v>
      </c>
      <c r="B21" s="107" t="s">
        <v>87</v>
      </c>
      <c r="C21" s="107"/>
      <c r="D21" s="107"/>
      <c r="E21" s="107"/>
      <c r="F21" s="107"/>
      <c r="G21" s="107"/>
      <c r="H21" s="107"/>
      <c r="I21" s="107"/>
      <c r="J21" s="107"/>
      <c r="K21" s="106"/>
    </row>
    <row r="22" spans="1:11" ht="48.75" customHeight="1" thickBot="1" x14ac:dyDescent="0.35">
      <c r="A22" s="105" t="s">
        <v>86</v>
      </c>
      <c r="B22" s="104" t="s">
        <v>85</v>
      </c>
      <c r="C22" s="104"/>
      <c r="D22" s="104"/>
      <c r="E22" s="104"/>
      <c r="F22" s="104"/>
      <c r="G22" s="104"/>
      <c r="H22" s="104"/>
      <c r="I22" s="104"/>
      <c r="J22" s="104"/>
      <c r="K22" s="103"/>
    </row>
  </sheetData>
  <mergeCells count="8">
    <mergeCell ref="A3:A17"/>
    <mergeCell ref="A2:B2"/>
    <mergeCell ref="A1:K1"/>
    <mergeCell ref="B22:K22"/>
    <mergeCell ref="A18:K18"/>
    <mergeCell ref="B19:K19"/>
    <mergeCell ref="B20:K20"/>
    <mergeCell ref="B21:K21"/>
  </mergeCells>
  <conditionalFormatting sqref="H5:H15">
    <cfRule type="cellIs" dxfId="5" priority="3" operator="greaterThan">
      <formula>0.014</formula>
    </cfRule>
  </conditionalFormatting>
  <conditionalFormatting sqref="I5:I15">
    <cfRule type="cellIs" dxfId="4" priority="2" operator="greaterThan">
      <formula>0.019</formula>
    </cfRule>
  </conditionalFormatting>
  <conditionalFormatting sqref="J5:J15">
    <cfRule type="cellIs" dxfId="3" priority="1" operator="greaterThan">
      <formula>0.059</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45"/>
  <sheetViews>
    <sheetView workbookViewId="0">
      <selection activeCell="I12" sqref="I12"/>
    </sheetView>
  </sheetViews>
  <sheetFormatPr defaultRowHeight="14.4" x14ac:dyDescent="0.3"/>
  <cols>
    <col min="1" max="1" width="3.6640625" bestFit="1" customWidth="1"/>
    <col min="2" max="2" width="18.5546875" bestFit="1" customWidth="1"/>
    <col min="3" max="6" width="9.44140625" bestFit="1" customWidth="1"/>
    <col min="7" max="7" width="9" bestFit="1" customWidth="1"/>
    <col min="8" max="11" width="6.5546875" bestFit="1" customWidth="1"/>
  </cols>
  <sheetData>
    <row r="1" spans="1:4" ht="21" x14ac:dyDescent="0.4">
      <c r="A1" s="132" t="s">
        <v>413</v>
      </c>
      <c r="B1" s="137"/>
      <c r="C1" s="137"/>
      <c r="D1" s="136"/>
    </row>
    <row r="2" spans="1:4" ht="90" thickBot="1" x14ac:dyDescent="0.35">
      <c r="A2" s="92" t="s">
        <v>412</v>
      </c>
      <c r="B2" s="91"/>
      <c r="C2" s="130" t="s">
        <v>411</v>
      </c>
      <c r="D2" s="88" t="s">
        <v>410</v>
      </c>
    </row>
    <row r="3" spans="1:4" x14ac:dyDescent="0.3">
      <c r="A3" s="70" t="s">
        <v>77</v>
      </c>
      <c r="B3" s="87" t="s">
        <v>76</v>
      </c>
      <c r="C3" s="127">
        <v>207</v>
      </c>
      <c r="D3" s="85">
        <v>1136</v>
      </c>
    </row>
    <row r="4" spans="1:4" x14ac:dyDescent="0.3">
      <c r="A4" s="70"/>
      <c r="B4" s="69"/>
      <c r="C4" s="120"/>
      <c r="D4" s="66"/>
    </row>
    <row r="5" spans="1:4" x14ac:dyDescent="0.3">
      <c r="A5" s="70"/>
      <c r="B5" s="77" t="s">
        <v>75</v>
      </c>
      <c r="C5" s="123">
        <v>0</v>
      </c>
      <c r="D5" s="73">
        <v>6</v>
      </c>
    </row>
    <row r="6" spans="1:4" x14ac:dyDescent="0.3">
      <c r="A6" s="70"/>
      <c r="B6" s="77" t="s">
        <v>74</v>
      </c>
      <c r="C6" s="123">
        <v>17</v>
      </c>
      <c r="D6" s="73">
        <v>44</v>
      </c>
    </row>
    <row r="7" spans="1:4" x14ac:dyDescent="0.3">
      <c r="A7" s="70"/>
      <c r="B7" s="77" t="s">
        <v>73</v>
      </c>
      <c r="C7" s="123">
        <v>2</v>
      </c>
      <c r="D7" s="73">
        <v>21</v>
      </c>
    </row>
    <row r="8" spans="1:4" x14ac:dyDescent="0.3">
      <c r="A8" s="70"/>
      <c r="B8" s="77" t="s">
        <v>72</v>
      </c>
      <c r="C8" s="123">
        <v>7</v>
      </c>
      <c r="D8" s="73">
        <v>24</v>
      </c>
    </row>
    <row r="9" spans="1:4" x14ac:dyDescent="0.3">
      <c r="A9" s="70"/>
      <c r="B9" s="77" t="s">
        <v>71</v>
      </c>
      <c r="C9" s="123">
        <v>2</v>
      </c>
      <c r="D9" s="73">
        <v>9</v>
      </c>
    </row>
    <row r="10" spans="1:4" x14ac:dyDescent="0.3">
      <c r="A10" s="70"/>
      <c r="B10" s="77" t="s">
        <v>70</v>
      </c>
      <c r="C10" s="123">
        <v>1</v>
      </c>
      <c r="D10" s="73">
        <v>3</v>
      </c>
    </row>
    <row r="11" spans="1:4" x14ac:dyDescent="0.3">
      <c r="A11" s="70"/>
      <c r="B11" s="77" t="s">
        <v>69</v>
      </c>
      <c r="C11" s="123">
        <v>0</v>
      </c>
      <c r="D11" s="73">
        <v>0</v>
      </c>
    </row>
    <row r="12" spans="1:4" x14ac:dyDescent="0.3">
      <c r="A12" s="70"/>
      <c r="B12" s="77" t="s">
        <v>68</v>
      </c>
      <c r="C12" s="123">
        <v>0</v>
      </c>
      <c r="D12" s="73">
        <v>4</v>
      </c>
    </row>
    <row r="13" spans="1:4" x14ac:dyDescent="0.3">
      <c r="A13" s="70"/>
      <c r="B13" s="77" t="s">
        <v>67</v>
      </c>
      <c r="C13" s="123">
        <v>0</v>
      </c>
      <c r="D13" s="73">
        <v>4</v>
      </c>
    </row>
    <row r="14" spans="1:4" x14ac:dyDescent="0.3">
      <c r="A14" s="70"/>
      <c r="B14" s="77" t="s">
        <v>66</v>
      </c>
      <c r="C14" s="123">
        <v>0</v>
      </c>
      <c r="D14" s="73">
        <v>1</v>
      </c>
    </row>
    <row r="15" spans="1:4" x14ac:dyDescent="0.3">
      <c r="A15" s="70"/>
      <c r="B15" s="77" t="s">
        <v>65</v>
      </c>
      <c r="C15" s="123">
        <v>0</v>
      </c>
      <c r="D15" s="73">
        <v>7</v>
      </c>
    </row>
    <row r="16" spans="1:4" x14ac:dyDescent="0.3">
      <c r="A16" s="70"/>
      <c r="B16" s="69"/>
      <c r="C16" s="120"/>
      <c r="D16" s="66"/>
    </row>
    <row r="17" spans="1:9" ht="15" thickBot="1" x14ac:dyDescent="0.35">
      <c r="A17" s="61"/>
      <c r="B17" s="60" t="s">
        <v>17</v>
      </c>
      <c r="C17" s="58">
        <f>SUM(C5:C15)</f>
        <v>29</v>
      </c>
      <c r="D17" s="116">
        <f>SUM(D5:D15)</f>
        <v>123</v>
      </c>
    </row>
    <row r="18" spans="1:9" x14ac:dyDescent="0.3">
      <c r="A18" s="133"/>
    </row>
    <row r="19" spans="1:9" x14ac:dyDescent="0.3">
      <c r="A19" s="133"/>
    </row>
    <row r="20" spans="1:9" x14ac:dyDescent="0.3">
      <c r="A20" s="133" t="s">
        <v>409</v>
      </c>
    </row>
    <row r="21" spans="1:9" x14ac:dyDescent="0.3">
      <c r="A21" s="133"/>
    </row>
    <row r="22" spans="1:9" x14ac:dyDescent="0.3">
      <c r="A22" s="135" t="s">
        <v>408</v>
      </c>
      <c r="B22" s="134" t="s">
        <v>407</v>
      </c>
      <c r="C22" s="134" t="s">
        <v>63</v>
      </c>
      <c r="D22" s="134" t="s">
        <v>406</v>
      </c>
      <c r="E22" s="134" t="s">
        <v>403</v>
      </c>
      <c r="F22" s="134" t="s">
        <v>405</v>
      </c>
      <c r="G22" s="134" t="s">
        <v>404</v>
      </c>
      <c r="H22" s="134" t="s">
        <v>403</v>
      </c>
      <c r="I22" s="134" t="s">
        <v>402</v>
      </c>
    </row>
    <row r="23" spans="1:9" x14ac:dyDescent="0.3">
      <c r="A23" s="133">
        <v>94000862</v>
      </c>
      <c r="B23" t="s">
        <v>111</v>
      </c>
      <c r="C23" t="s">
        <v>389</v>
      </c>
      <c r="D23" t="s">
        <v>388</v>
      </c>
      <c r="E23" t="s">
        <v>401</v>
      </c>
      <c r="F23" t="s">
        <v>400</v>
      </c>
      <c r="G23">
        <v>19940816</v>
      </c>
      <c r="H23" t="s">
        <v>117</v>
      </c>
      <c r="I23" t="s">
        <v>123</v>
      </c>
    </row>
    <row r="24" spans="1:9" x14ac:dyDescent="0.3">
      <c r="A24" s="133">
        <v>148</v>
      </c>
      <c r="B24" t="s">
        <v>111</v>
      </c>
      <c r="C24" t="s">
        <v>389</v>
      </c>
      <c r="D24" t="s">
        <v>399</v>
      </c>
      <c r="E24" t="s">
        <v>398</v>
      </c>
      <c r="F24" t="s">
        <v>397</v>
      </c>
      <c r="G24">
        <v>20000224</v>
      </c>
      <c r="H24" t="s">
        <v>117</v>
      </c>
    </row>
    <row r="25" spans="1:9" x14ac:dyDescent="0.3">
      <c r="A25" s="133">
        <v>80002399</v>
      </c>
      <c r="B25" t="s">
        <v>111</v>
      </c>
      <c r="C25" t="s">
        <v>389</v>
      </c>
      <c r="D25" t="s">
        <v>388</v>
      </c>
      <c r="E25" t="s">
        <v>396</v>
      </c>
      <c r="F25" t="s">
        <v>395</v>
      </c>
      <c r="G25">
        <v>19800319</v>
      </c>
      <c r="H25" t="s">
        <v>117</v>
      </c>
    </row>
    <row r="26" spans="1:9" x14ac:dyDescent="0.3">
      <c r="A26" s="133">
        <v>98001338</v>
      </c>
      <c r="B26" t="s">
        <v>111</v>
      </c>
      <c r="C26" t="s">
        <v>389</v>
      </c>
      <c r="D26" t="s">
        <v>394</v>
      </c>
      <c r="E26" t="s">
        <v>393</v>
      </c>
      <c r="F26" t="s">
        <v>392</v>
      </c>
      <c r="G26">
        <v>19981105</v>
      </c>
      <c r="H26" t="s">
        <v>117</v>
      </c>
    </row>
    <row r="27" spans="1:9" x14ac:dyDescent="0.3">
      <c r="A27" s="133">
        <v>94000867</v>
      </c>
      <c r="B27" t="s">
        <v>111</v>
      </c>
      <c r="C27" t="s">
        <v>389</v>
      </c>
      <c r="D27" t="s">
        <v>388</v>
      </c>
      <c r="E27" t="s">
        <v>391</v>
      </c>
      <c r="F27" t="s">
        <v>390</v>
      </c>
      <c r="G27">
        <v>19940816</v>
      </c>
      <c r="H27" t="s">
        <v>117</v>
      </c>
      <c r="I27" t="s">
        <v>123</v>
      </c>
    </row>
    <row r="28" spans="1:9" x14ac:dyDescent="0.3">
      <c r="A28" s="133">
        <v>70000355</v>
      </c>
      <c r="B28" t="s">
        <v>111</v>
      </c>
      <c r="C28" t="s">
        <v>389</v>
      </c>
      <c r="D28" t="s">
        <v>388</v>
      </c>
      <c r="E28" t="s">
        <v>387</v>
      </c>
      <c r="F28" t="s">
        <v>386</v>
      </c>
      <c r="G28">
        <v>19701006</v>
      </c>
      <c r="H28" t="s">
        <v>113</v>
      </c>
    </row>
    <row r="29" spans="1:9" x14ac:dyDescent="0.3">
      <c r="A29" s="133">
        <v>79001399</v>
      </c>
      <c r="B29" t="s">
        <v>111</v>
      </c>
      <c r="C29" t="s">
        <v>298</v>
      </c>
      <c r="D29" t="s">
        <v>385</v>
      </c>
      <c r="E29" t="s">
        <v>384</v>
      </c>
      <c r="F29" t="s">
        <v>383</v>
      </c>
      <c r="G29">
        <v>19790112</v>
      </c>
      <c r="H29" t="s">
        <v>117</v>
      </c>
    </row>
    <row r="30" spans="1:9" x14ac:dyDescent="0.3">
      <c r="A30" s="133">
        <v>91001446</v>
      </c>
      <c r="B30" t="s">
        <v>111</v>
      </c>
      <c r="C30" t="s">
        <v>298</v>
      </c>
      <c r="D30" t="s">
        <v>297</v>
      </c>
      <c r="E30" t="s">
        <v>382</v>
      </c>
      <c r="F30" t="s">
        <v>381</v>
      </c>
      <c r="G30">
        <v>19910926</v>
      </c>
      <c r="H30" t="s">
        <v>117</v>
      </c>
    </row>
    <row r="31" spans="1:9" x14ac:dyDescent="0.3">
      <c r="A31" s="133">
        <v>80002400</v>
      </c>
      <c r="B31" t="s">
        <v>111</v>
      </c>
      <c r="C31" t="s">
        <v>298</v>
      </c>
      <c r="D31" t="s">
        <v>313</v>
      </c>
      <c r="E31" t="s">
        <v>380</v>
      </c>
      <c r="F31" t="s">
        <v>342</v>
      </c>
      <c r="G31">
        <v>19800310</v>
      </c>
      <c r="H31" t="s">
        <v>117</v>
      </c>
    </row>
    <row r="32" spans="1:9" x14ac:dyDescent="0.3">
      <c r="A32" s="133">
        <v>92000575</v>
      </c>
      <c r="B32" t="s">
        <v>111</v>
      </c>
      <c r="C32" t="s">
        <v>298</v>
      </c>
      <c r="D32" t="s">
        <v>313</v>
      </c>
      <c r="E32" t="s">
        <v>379</v>
      </c>
      <c r="F32" t="s">
        <v>114</v>
      </c>
      <c r="G32">
        <v>19920601</v>
      </c>
      <c r="H32" t="s">
        <v>117</v>
      </c>
      <c r="I32" t="s">
        <v>311</v>
      </c>
    </row>
    <row r="33" spans="1:8" x14ac:dyDescent="0.3">
      <c r="A33" s="133">
        <v>80002401</v>
      </c>
      <c r="B33" t="s">
        <v>111</v>
      </c>
      <c r="C33" t="s">
        <v>298</v>
      </c>
      <c r="D33" t="s">
        <v>297</v>
      </c>
      <c r="E33" t="s">
        <v>378</v>
      </c>
      <c r="F33" t="s">
        <v>377</v>
      </c>
      <c r="G33">
        <v>19800416</v>
      </c>
      <c r="H33" t="s">
        <v>117</v>
      </c>
    </row>
    <row r="34" spans="1:8" x14ac:dyDescent="0.3">
      <c r="A34" s="133">
        <v>88001119</v>
      </c>
      <c r="B34" t="s">
        <v>111</v>
      </c>
      <c r="C34" t="s">
        <v>298</v>
      </c>
      <c r="D34" t="s">
        <v>297</v>
      </c>
      <c r="E34" t="s">
        <v>376</v>
      </c>
      <c r="F34" t="s">
        <v>375</v>
      </c>
      <c r="G34">
        <v>19881013</v>
      </c>
      <c r="H34" t="s">
        <v>117</v>
      </c>
    </row>
    <row r="35" spans="1:8" x14ac:dyDescent="0.3">
      <c r="A35" s="133">
        <v>80002402</v>
      </c>
      <c r="B35" t="s">
        <v>111</v>
      </c>
      <c r="C35" t="s">
        <v>298</v>
      </c>
      <c r="D35" t="s">
        <v>297</v>
      </c>
      <c r="E35" t="s">
        <v>374</v>
      </c>
      <c r="F35" t="s">
        <v>373</v>
      </c>
      <c r="G35">
        <v>19800827</v>
      </c>
      <c r="H35" t="s">
        <v>117</v>
      </c>
    </row>
    <row r="36" spans="1:8" x14ac:dyDescent="0.3">
      <c r="A36" s="133">
        <v>3001329</v>
      </c>
      <c r="B36" t="s">
        <v>111</v>
      </c>
      <c r="C36" t="s">
        <v>298</v>
      </c>
      <c r="D36" t="s">
        <v>297</v>
      </c>
      <c r="E36" t="s">
        <v>372</v>
      </c>
      <c r="F36" t="s">
        <v>371</v>
      </c>
      <c r="G36">
        <v>20031223</v>
      </c>
      <c r="H36" t="s">
        <v>117</v>
      </c>
    </row>
    <row r="37" spans="1:8" x14ac:dyDescent="0.3">
      <c r="A37" s="133">
        <v>90001215</v>
      </c>
      <c r="B37" t="s">
        <v>111</v>
      </c>
      <c r="C37" t="s">
        <v>298</v>
      </c>
      <c r="D37" t="s">
        <v>297</v>
      </c>
      <c r="E37" t="s">
        <v>370</v>
      </c>
      <c r="F37" t="s">
        <v>369</v>
      </c>
      <c r="G37">
        <v>19900810</v>
      </c>
      <c r="H37" t="s">
        <v>117</v>
      </c>
    </row>
    <row r="38" spans="1:8" x14ac:dyDescent="0.3">
      <c r="A38" s="133">
        <v>76001120</v>
      </c>
      <c r="B38" t="s">
        <v>111</v>
      </c>
      <c r="C38" t="s">
        <v>298</v>
      </c>
      <c r="D38" t="s">
        <v>297</v>
      </c>
      <c r="E38" t="s">
        <v>368</v>
      </c>
      <c r="F38" t="s">
        <v>367</v>
      </c>
      <c r="G38">
        <v>19760901</v>
      </c>
      <c r="H38" t="s">
        <v>117</v>
      </c>
    </row>
    <row r="39" spans="1:8" x14ac:dyDescent="0.3">
      <c r="A39" s="133">
        <v>84002447</v>
      </c>
      <c r="B39" t="s">
        <v>111</v>
      </c>
      <c r="C39" t="s">
        <v>298</v>
      </c>
      <c r="D39" t="s">
        <v>297</v>
      </c>
      <c r="E39" t="s">
        <v>366</v>
      </c>
      <c r="F39" t="s">
        <v>365</v>
      </c>
      <c r="G39">
        <v>19840802</v>
      </c>
      <c r="H39" t="s">
        <v>117</v>
      </c>
    </row>
    <row r="40" spans="1:8" x14ac:dyDescent="0.3">
      <c r="A40" s="133">
        <v>1568</v>
      </c>
      <c r="B40" t="s">
        <v>111</v>
      </c>
      <c r="C40" t="s">
        <v>298</v>
      </c>
      <c r="D40" t="s">
        <v>297</v>
      </c>
      <c r="E40" t="s">
        <v>364</v>
      </c>
      <c r="F40" t="s">
        <v>363</v>
      </c>
      <c r="G40">
        <v>20001228</v>
      </c>
      <c r="H40" t="s">
        <v>117</v>
      </c>
    </row>
    <row r="41" spans="1:8" x14ac:dyDescent="0.3">
      <c r="A41" s="133">
        <v>3000089</v>
      </c>
      <c r="B41" t="s">
        <v>111</v>
      </c>
      <c r="C41" t="s">
        <v>298</v>
      </c>
      <c r="D41" t="s">
        <v>362</v>
      </c>
      <c r="E41" t="s">
        <v>361</v>
      </c>
      <c r="F41" t="s">
        <v>360</v>
      </c>
      <c r="G41">
        <v>20030307</v>
      </c>
      <c r="H41" t="s">
        <v>117</v>
      </c>
    </row>
    <row r="42" spans="1:8" x14ac:dyDescent="0.3">
      <c r="A42" s="133">
        <v>86000583</v>
      </c>
      <c r="B42" t="s">
        <v>111</v>
      </c>
      <c r="C42" t="s">
        <v>298</v>
      </c>
      <c r="D42" t="s">
        <v>297</v>
      </c>
      <c r="E42" t="s">
        <v>359</v>
      </c>
      <c r="F42" t="s">
        <v>358</v>
      </c>
      <c r="G42">
        <v>19860327</v>
      </c>
      <c r="H42" t="s">
        <v>117</v>
      </c>
    </row>
    <row r="43" spans="1:8" x14ac:dyDescent="0.3">
      <c r="A43" s="133">
        <v>85002165</v>
      </c>
      <c r="B43" t="s">
        <v>111</v>
      </c>
      <c r="C43" t="s">
        <v>298</v>
      </c>
      <c r="D43" t="s">
        <v>297</v>
      </c>
      <c r="E43" t="s">
        <v>357</v>
      </c>
      <c r="F43" t="s">
        <v>356</v>
      </c>
      <c r="G43">
        <v>19850912</v>
      </c>
      <c r="H43" t="s">
        <v>117</v>
      </c>
    </row>
    <row r="44" spans="1:8" x14ac:dyDescent="0.3">
      <c r="A44" s="133">
        <v>66000430</v>
      </c>
      <c r="B44" t="s">
        <v>111</v>
      </c>
      <c r="C44" t="s">
        <v>298</v>
      </c>
      <c r="D44" t="s">
        <v>297</v>
      </c>
      <c r="E44" t="s">
        <v>355</v>
      </c>
      <c r="F44" t="s">
        <v>354</v>
      </c>
      <c r="G44">
        <v>19661015</v>
      </c>
      <c r="H44" t="s">
        <v>117</v>
      </c>
    </row>
    <row r="45" spans="1:8" x14ac:dyDescent="0.3">
      <c r="A45" s="133">
        <v>5001408</v>
      </c>
      <c r="B45" t="s">
        <v>111</v>
      </c>
      <c r="C45" t="s">
        <v>298</v>
      </c>
      <c r="D45" t="s">
        <v>304</v>
      </c>
      <c r="E45" t="s">
        <v>353</v>
      </c>
      <c r="F45" t="s">
        <v>352</v>
      </c>
      <c r="G45">
        <v>20051216</v>
      </c>
      <c r="H45" t="s">
        <v>117</v>
      </c>
    </row>
    <row r="46" spans="1:8" x14ac:dyDescent="0.3">
      <c r="A46" s="133">
        <v>84002452</v>
      </c>
      <c r="B46" t="s">
        <v>111</v>
      </c>
      <c r="C46" t="s">
        <v>298</v>
      </c>
      <c r="D46" t="s">
        <v>304</v>
      </c>
      <c r="E46" t="s">
        <v>351</v>
      </c>
      <c r="F46" t="s">
        <v>350</v>
      </c>
      <c r="G46">
        <v>19840803</v>
      </c>
      <c r="H46" t="s">
        <v>117</v>
      </c>
    </row>
    <row r="47" spans="1:8" x14ac:dyDescent="0.3">
      <c r="A47" s="133">
        <v>3000924</v>
      </c>
      <c r="B47" t="s">
        <v>111</v>
      </c>
      <c r="C47" t="s">
        <v>298</v>
      </c>
      <c r="D47" t="s">
        <v>297</v>
      </c>
      <c r="E47" t="s">
        <v>349</v>
      </c>
      <c r="F47" t="s">
        <v>348</v>
      </c>
      <c r="G47">
        <v>20030911</v>
      </c>
      <c r="H47" t="s">
        <v>117</v>
      </c>
    </row>
    <row r="48" spans="1:8" x14ac:dyDescent="0.3">
      <c r="A48" s="133">
        <v>91001447</v>
      </c>
      <c r="B48" t="s">
        <v>111</v>
      </c>
      <c r="C48" t="s">
        <v>298</v>
      </c>
      <c r="D48" t="s">
        <v>297</v>
      </c>
      <c r="E48" t="s">
        <v>347</v>
      </c>
      <c r="F48" t="s">
        <v>346</v>
      </c>
      <c r="G48">
        <v>19910926</v>
      </c>
      <c r="H48" t="s">
        <v>117</v>
      </c>
    </row>
    <row r="49" spans="1:9" x14ac:dyDescent="0.3">
      <c r="A49" s="133">
        <v>86000681</v>
      </c>
      <c r="B49" t="s">
        <v>111</v>
      </c>
      <c r="C49" t="s">
        <v>298</v>
      </c>
      <c r="D49" t="s">
        <v>297</v>
      </c>
      <c r="E49" t="s">
        <v>345</v>
      </c>
      <c r="F49" t="s">
        <v>344</v>
      </c>
      <c r="G49">
        <v>19860314</v>
      </c>
      <c r="H49" t="s">
        <v>117</v>
      </c>
      <c r="I49" t="s">
        <v>177</v>
      </c>
    </row>
    <row r="50" spans="1:9" x14ac:dyDescent="0.3">
      <c r="A50" s="133">
        <v>4001380</v>
      </c>
      <c r="B50" t="s">
        <v>111</v>
      </c>
      <c r="C50" t="s">
        <v>298</v>
      </c>
      <c r="D50" t="s">
        <v>313</v>
      </c>
      <c r="E50" t="s">
        <v>343</v>
      </c>
      <c r="F50" t="s">
        <v>342</v>
      </c>
      <c r="G50">
        <v>20041223</v>
      </c>
      <c r="H50" t="s">
        <v>158</v>
      </c>
    </row>
    <row r="51" spans="1:9" x14ac:dyDescent="0.3">
      <c r="A51" s="133">
        <v>92000572</v>
      </c>
      <c r="B51" t="s">
        <v>111</v>
      </c>
      <c r="C51" t="s">
        <v>298</v>
      </c>
      <c r="D51" t="s">
        <v>313</v>
      </c>
      <c r="E51" t="s">
        <v>341</v>
      </c>
      <c r="F51" t="s">
        <v>114</v>
      </c>
      <c r="G51">
        <v>19920601</v>
      </c>
      <c r="H51" t="s">
        <v>158</v>
      </c>
      <c r="I51" t="s">
        <v>311</v>
      </c>
    </row>
    <row r="52" spans="1:9" x14ac:dyDescent="0.3">
      <c r="A52" s="133">
        <v>85000065</v>
      </c>
      <c r="B52" t="s">
        <v>111</v>
      </c>
      <c r="C52" t="s">
        <v>298</v>
      </c>
      <c r="D52" t="s">
        <v>340</v>
      </c>
      <c r="E52" t="s">
        <v>339</v>
      </c>
      <c r="F52" t="s">
        <v>338</v>
      </c>
      <c r="G52">
        <v>19850111</v>
      </c>
      <c r="H52" t="s">
        <v>158</v>
      </c>
    </row>
    <row r="53" spans="1:9" x14ac:dyDescent="0.3">
      <c r="A53" s="133">
        <v>4000374</v>
      </c>
      <c r="B53" t="s">
        <v>111</v>
      </c>
      <c r="C53" t="s">
        <v>298</v>
      </c>
      <c r="D53" t="s">
        <v>297</v>
      </c>
      <c r="E53" t="s">
        <v>337</v>
      </c>
      <c r="F53" t="s">
        <v>336</v>
      </c>
      <c r="G53">
        <v>20040820</v>
      </c>
      <c r="H53" t="s">
        <v>158</v>
      </c>
    </row>
    <row r="54" spans="1:9" x14ac:dyDescent="0.3">
      <c r="A54" s="133">
        <v>13000097</v>
      </c>
      <c r="B54" t="s">
        <v>111</v>
      </c>
      <c r="C54" t="s">
        <v>298</v>
      </c>
      <c r="D54" t="s">
        <v>297</v>
      </c>
      <c r="E54" t="s">
        <v>335</v>
      </c>
      <c r="F54" t="s">
        <v>334</v>
      </c>
      <c r="G54">
        <v>20130320</v>
      </c>
      <c r="H54" t="s">
        <v>158</v>
      </c>
    </row>
    <row r="55" spans="1:9" x14ac:dyDescent="0.3">
      <c r="A55" s="133">
        <v>91000355</v>
      </c>
      <c r="B55" t="s">
        <v>111</v>
      </c>
      <c r="C55" t="s">
        <v>298</v>
      </c>
      <c r="D55" t="s">
        <v>297</v>
      </c>
      <c r="E55" t="s">
        <v>333</v>
      </c>
      <c r="F55" t="s">
        <v>332</v>
      </c>
      <c r="G55">
        <v>19910401</v>
      </c>
      <c r="H55" t="s">
        <v>158</v>
      </c>
    </row>
    <row r="56" spans="1:9" x14ac:dyDescent="0.3">
      <c r="A56" s="133">
        <v>66000429</v>
      </c>
      <c r="B56" t="s">
        <v>111</v>
      </c>
      <c r="C56" t="s">
        <v>298</v>
      </c>
      <c r="D56" t="s">
        <v>297</v>
      </c>
      <c r="E56" t="s">
        <v>331</v>
      </c>
      <c r="F56" t="s">
        <v>330</v>
      </c>
      <c r="G56">
        <v>19661015</v>
      </c>
      <c r="H56" t="s">
        <v>158</v>
      </c>
    </row>
    <row r="57" spans="1:9" x14ac:dyDescent="0.3">
      <c r="A57" s="133">
        <v>93000038</v>
      </c>
      <c r="B57" t="s">
        <v>111</v>
      </c>
      <c r="C57" t="s">
        <v>298</v>
      </c>
      <c r="D57" t="s">
        <v>297</v>
      </c>
      <c r="E57" t="s">
        <v>329</v>
      </c>
      <c r="F57" t="s">
        <v>328</v>
      </c>
      <c r="G57">
        <v>19930219</v>
      </c>
      <c r="H57" t="s">
        <v>158</v>
      </c>
    </row>
    <row r="58" spans="1:9" x14ac:dyDescent="0.3">
      <c r="A58" s="133">
        <v>10000587</v>
      </c>
      <c r="B58" t="s">
        <v>111</v>
      </c>
      <c r="C58" t="s">
        <v>298</v>
      </c>
      <c r="D58" t="s">
        <v>297</v>
      </c>
      <c r="E58" t="s">
        <v>327</v>
      </c>
      <c r="F58" t="s">
        <v>326</v>
      </c>
      <c r="G58">
        <v>20100830</v>
      </c>
      <c r="H58" t="s">
        <v>158</v>
      </c>
    </row>
    <row r="59" spans="1:9" x14ac:dyDescent="0.3">
      <c r="A59" s="133">
        <v>92000573</v>
      </c>
      <c r="B59" t="s">
        <v>111</v>
      </c>
      <c r="C59" t="s">
        <v>298</v>
      </c>
      <c r="D59" t="s">
        <v>313</v>
      </c>
      <c r="E59" t="s">
        <v>325</v>
      </c>
      <c r="F59" t="s">
        <v>114</v>
      </c>
      <c r="G59">
        <v>19920601</v>
      </c>
      <c r="H59" t="s">
        <v>158</v>
      </c>
      <c r="I59" t="s">
        <v>311</v>
      </c>
    </row>
    <row r="60" spans="1:9" x14ac:dyDescent="0.3">
      <c r="A60" s="133">
        <v>92000574</v>
      </c>
      <c r="B60" t="s">
        <v>111</v>
      </c>
      <c r="C60" t="s">
        <v>298</v>
      </c>
      <c r="D60" t="s">
        <v>313</v>
      </c>
      <c r="E60" t="s">
        <v>324</v>
      </c>
      <c r="F60" t="s">
        <v>114</v>
      </c>
      <c r="G60">
        <v>19920601</v>
      </c>
      <c r="H60" t="s">
        <v>158</v>
      </c>
      <c r="I60" t="s">
        <v>311</v>
      </c>
    </row>
    <row r="61" spans="1:9" x14ac:dyDescent="0.3">
      <c r="A61" s="133">
        <v>92000576</v>
      </c>
      <c r="B61" t="s">
        <v>111</v>
      </c>
      <c r="C61" t="s">
        <v>298</v>
      </c>
      <c r="D61" t="s">
        <v>313</v>
      </c>
      <c r="E61" t="s">
        <v>323</v>
      </c>
      <c r="F61" t="s">
        <v>114</v>
      </c>
      <c r="G61">
        <v>19920601</v>
      </c>
      <c r="H61" t="s">
        <v>158</v>
      </c>
      <c r="I61" t="s">
        <v>311</v>
      </c>
    </row>
    <row r="62" spans="1:9" x14ac:dyDescent="0.3">
      <c r="A62" s="133">
        <v>88003143</v>
      </c>
      <c r="B62" t="s">
        <v>111</v>
      </c>
      <c r="C62" t="s">
        <v>298</v>
      </c>
      <c r="D62" t="s">
        <v>297</v>
      </c>
      <c r="E62" t="s">
        <v>322</v>
      </c>
      <c r="F62" t="s">
        <v>321</v>
      </c>
      <c r="G62">
        <v>19890113</v>
      </c>
      <c r="H62" t="s">
        <v>158</v>
      </c>
    </row>
    <row r="63" spans="1:9" x14ac:dyDescent="0.3">
      <c r="A63" s="133">
        <v>13000624</v>
      </c>
      <c r="B63" t="s">
        <v>111</v>
      </c>
      <c r="C63" t="s">
        <v>298</v>
      </c>
      <c r="D63" t="s">
        <v>320</v>
      </c>
      <c r="E63" t="s">
        <v>319</v>
      </c>
      <c r="F63" t="s">
        <v>318</v>
      </c>
      <c r="G63">
        <v>20130827</v>
      </c>
      <c r="H63" t="s">
        <v>158</v>
      </c>
    </row>
    <row r="64" spans="1:9" x14ac:dyDescent="0.3">
      <c r="A64" s="133">
        <v>92000577</v>
      </c>
      <c r="B64" t="s">
        <v>111</v>
      </c>
      <c r="C64" t="s">
        <v>298</v>
      </c>
      <c r="D64" t="s">
        <v>313</v>
      </c>
      <c r="E64" t="s">
        <v>317</v>
      </c>
      <c r="F64" t="s">
        <v>114</v>
      </c>
      <c r="G64">
        <v>19920601</v>
      </c>
      <c r="H64" t="s">
        <v>158</v>
      </c>
      <c r="I64" t="s">
        <v>311</v>
      </c>
    </row>
    <row r="65" spans="1:9" x14ac:dyDescent="0.3">
      <c r="A65" s="133">
        <v>82003160</v>
      </c>
      <c r="B65" t="s">
        <v>111</v>
      </c>
      <c r="C65" t="s">
        <v>298</v>
      </c>
      <c r="D65" t="s">
        <v>316</v>
      </c>
      <c r="E65" t="s">
        <v>315</v>
      </c>
      <c r="F65" t="s">
        <v>314</v>
      </c>
      <c r="G65">
        <v>19820614</v>
      </c>
      <c r="H65" t="s">
        <v>158</v>
      </c>
    </row>
    <row r="66" spans="1:9" x14ac:dyDescent="0.3">
      <c r="A66" s="133">
        <v>92000578</v>
      </c>
      <c r="B66" t="s">
        <v>111</v>
      </c>
      <c r="C66" t="s">
        <v>298</v>
      </c>
      <c r="D66" t="s">
        <v>313</v>
      </c>
      <c r="E66" t="s">
        <v>312</v>
      </c>
      <c r="F66" t="s">
        <v>114</v>
      </c>
      <c r="G66">
        <v>19920601</v>
      </c>
      <c r="H66" t="s">
        <v>158</v>
      </c>
      <c r="I66" t="s">
        <v>311</v>
      </c>
    </row>
    <row r="67" spans="1:9" x14ac:dyDescent="0.3">
      <c r="A67" s="133">
        <v>75001080</v>
      </c>
      <c r="B67" t="s">
        <v>111</v>
      </c>
      <c r="C67" t="s">
        <v>298</v>
      </c>
      <c r="D67" t="s">
        <v>297</v>
      </c>
      <c r="E67" t="s">
        <v>310</v>
      </c>
      <c r="F67" t="s">
        <v>309</v>
      </c>
      <c r="G67">
        <v>19750313</v>
      </c>
      <c r="H67" t="s">
        <v>113</v>
      </c>
    </row>
    <row r="68" spans="1:9" x14ac:dyDescent="0.3">
      <c r="A68" s="133">
        <v>2000213</v>
      </c>
      <c r="B68" t="s">
        <v>111</v>
      </c>
      <c r="C68" t="s">
        <v>298</v>
      </c>
      <c r="D68" t="s">
        <v>304</v>
      </c>
      <c r="E68" t="s">
        <v>308</v>
      </c>
      <c r="F68" t="s">
        <v>307</v>
      </c>
      <c r="G68">
        <v>20020318</v>
      </c>
      <c r="H68" t="s">
        <v>113</v>
      </c>
    </row>
    <row r="69" spans="1:9" x14ac:dyDescent="0.3">
      <c r="A69" s="133">
        <v>74001093</v>
      </c>
      <c r="B69" t="s">
        <v>111</v>
      </c>
      <c r="C69" t="s">
        <v>298</v>
      </c>
      <c r="D69" t="s">
        <v>306</v>
      </c>
      <c r="E69" t="s">
        <v>305</v>
      </c>
      <c r="F69" t="s">
        <v>114</v>
      </c>
      <c r="G69">
        <v>19741217</v>
      </c>
      <c r="H69" t="s">
        <v>113</v>
      </c>
    </row>
    <row r="70" spans="1:9" x14ac:dyDescent="0.3">
      <c r="A70" s="133">
        <v>9001180</v>
      </c>
      <c r="B70" t="s">
        <v>111</v>
      </c>
      <c r="C70" t="s">
        <v>298</v>
      </c>
      <c r="D70" t="s">
        <v>304</v>
      </c>
      <c r="E70" t="s">
        <v>303</v>
      </c>
      <c r="F70" t="s">
        <v>302</v>
      </c>
      <c r="G70">
        <v>20100104</v>
      </c>
      <c r="H70" t="s">
        <v>106</v>
      </c>
      <c r="I70" t="s">
        <v>301</v>
      </c>
    </row>
    <row r="71" spans="1:9" x14ac:dyDescent="0.3">
      <c r="A71" s="133">
        <v>96000480</v>
      </c>
      <c r="B71" t="s">
        <v>111</v>
      </c>
      <c r="C71" t="s">
        <v>298</v>
      </c>
      <c r="D71" t="s">
        <v>297</v>
      </c>
      <c r="E71" t="s">
        <v>300</v>
      </c>
      <c r="F71" t="s">
        <v>299</v>
      </c>
      <c r="G71">
        <v>19960425</v>
      </c>
      <c r="H71" t="s">
        <v>106</v>
      </c>
    </row>
    <row r="72" spans="1:9" x14ac:dyDescent="0.3">
      <c r="A72" s="133">
        <v>12000168</v>
      </c>
      <c r="B72" t="s">
        <v>111</v>
      </c>
      <c r="C72" t="s">
        <v>298</v>
      </c>
      <c r="D72" t="s">
        <v>297</v>
      </c>
      <c r="E72" t="s">
        <v>296</v>
      </c>
      <c r="F72" t="s">
        <v>295</v>
      </c>
      <c r="G72">
        <v>20120326</v>
      </c>
      <c r="H72" t="s">
        <v>106</v>
      </c>
      <c r="I72" t="s">
        <v>105</v>
      </c>
    </row>
    <row r="73" spans="1:9" x14ac:dyDescent="0.3">
      <c r="A73" s="133">
        <v>80002403</v>
      </c>
      <c r="B73" t="s">
        <v>111</v>
      </c>
      <c r="C73" t="s">
        <v>250</v>
      </c>
      <c r="D73" t="s">
        <v>253</v>
      </c>
      <c r="E73" t="s">
        <v>294</v>
      </c>
      <c r="F73" t="s">
        <v>293</v>
      </c>
      <c r="G73">
        <v>19801120</v>
      </c>
      <c r="H73" t="s">
        <v>117</v>
      </c>
    </row>
    <row r="74" spans="1:9" x14ac:dyDescent="0.3">
      <c r="A74" s="133">
        <v>80002404</v>
      </c>
      <c r="B74" t="s">
        <v>111</v>
      </c>
      <c r="C74" t="s">
        <v>250</v>
      </c>
      <c r="D74" t="s">
        <v>253</v>
      </c>
      <c r="E74" t="s">
        <v>292</v>
      </c>
      <c r="F74" t="s">
        <v>291</v>
      </c>
      <c r="G74">
        <v>19800929</v>
      </c>
      <c r="H74" t="s">
        <v>117</v>
      </c>
    </row>
    <row r="75" spans="1:9" x14ac:dyDescent="0.3">
      <c r="A75" s="133">
        <v>8001383</v>
      </c>
      <c r="B75" t="s">
        <v>111</v>
      </c>
      <c r="C75" t="s">
        <v>250</v>
      </c>
      <c r="D75" t="s">
        <v>253</v>
      </c>
      <c r="E75" t="s">
        <v>290</v>
      </c>
      <c r="F75" t="s">
        <v>289</v>
      </c>
      <c r="G75">
        <v>20090128</v>
      </c>
      <c r="H75" t="s">
        <v>117</v>
      </c>
    </row>
    <row r="76" spans="1:9" x14ac:dyDescent="0.3">
      <c r="A76" s="133">
        <v>7001363</v>
      </c>
      <c r="B76" t="s">
        <v>111</v>
      </c>
      <c r="C76" t="s">
        <v>250</v>
      </c>
      <c r="D76" t="s">
        <v>249</v>
      </c>
      <c r="E76" t="s">
        <v>288</v>
      </c>
      <c r="F76" t="s">
        <v>287</v>
      </c>
      <c r="G76">
        <v>20080109</v>
      </c>
      <c r="H76" t="s">
        <v>117</v>
      </c>
    </row>
    <row r="77" spans="1:9" x14ac:dyDescent="0.3">
      <c r="A77" s="133">
        <v>80002407</v>
      </c>
      <c r="B77" t="s">
        <v>111</v>
      </c>
      <c r="C77" t="s">
        <v>250</v>
      </c>
      <c r="D77" t="s">
        <v>253</v>
      </c>
      <c r="E77" t="s">
        <v>286</v>
      </c>
      <c r="F77" t="s">
        <v>285</v>
      </c>
      <c r="G77">
        <v>19801120</v>
      </c>
      <c r="H77" t="s">
        <v>117</v>
      </c>
    </row>
    <row r="78" spans="1:9" x14ac:dyDescent="0.3">
      <c r="A78" s="133">
        <v>97000254</v>
      </c>
      <c r="B78" t="s">
        <v>111</v>
      </c>
      <c r="C78" t="s">
        <v>250</v>
      </c>
      <c r="D78" t="s">
        <v>249</v>
      </c>
      <c r="E78" t="s">
        <v>284</v>
      </c>
      <c r="F78" t="s">
        <v>283</v>
      </c>
      <c r="G78">
        <v>19970321</v>
      </c>
      <c r="H78" t="s">
        <v>117</v>
      </c>
    </row>
    <row r="79" spans="1:9" x14ac:dyDescent="0.3">
      <c r="A79" s="133">
        <v>76001121</v>
      </c>
      <c r="B79" t="s">
        <v>111</v>
      </c>
      <c r="C79" t="s">
        <v>250</v>
      </c>
      <c r="D79" t="s">
        <v>253</v>
      </c>
      <c r="E79" t="s">
        <v>282</v>
      </c>
      <c r="F79" t="s">
        <v>281</v>
      </c>
      <c r="G79">
        <v>19760102</v>
      </c>
      <c r="H79" t="s">
        <v>117</v>
      </c>
    </row>
    <row r="80" spans="1:9" x14ac:dyDescent="0.3">
      <c r="A80" s="133">
        <v>80002410</v>
      </c>
      <c r="B80" t="s">
        <v>111</v>
      </c>
      <c r="C80" t="s">
        <v>250</v>
      </c>
      <c r="D80" t="s">
        <v>249</v>
      </c>
      <c r="E80" t="s">
        <v>280</v>
      </c>
      <c r="F80" t="s">
        <v>279</v>
      </c>
      <c r="G80">
        <v>19800911</v>
      </c>
      <c r="H80" t="s">
        <v>117</v>
      </c>
    </row>
    <row r="81" spans="1:9" x14ac:dyDescent="0.3">
      <c r="A81" s="133">
        <v>80002408</v>
      </c>
      <c r="B81" t="s">
        <v>111</v>
      </c>
      <c r="C81" t="s">
        <v>250</v>
      </c>
      <c r="D81" t="s">
        <v>253</v>
      </c>
      <c r="E81" t="s">
        <v>278</v>
      </c>
      <c r="F81" t="s">
        <v>277</v>
      </c>
      <c r="G81">
        <v>19801014</v>
      </c>
      <c r="H81" t="s">
        <v>117</v>
      </c>
    </row>
    <row r="82" spans="1:9" x14ac:dyDescent="0.3">
      <c r="A82" s="133">
        <v>98000888</v>
      </c>
      <c r="B82" t="s">
        <v>111</v>
      </c>
      <c r="C82" t="s">
        <v>250</v>
      </c>
      <c r="D82" t="s">
        <v>256</v>
      </c>
      <c r="E82" t="s">
        <v>276</v>
      </c>
      <c r="F82" t="s">
        <v>275</v>
      </c>
      <c r="G82">
        <v>19980723</v>
      </c>
      <c r="H82" t="s">
        <v>117</v>
      </c>
    </row>
    <row r="83" spans="1:9" x14ac:dyDescent="0.3">
      <c r="A83" s="133">
        <v>13000496</v>
      </c>
      <c r="B83" t="s">
        <v>111</v>
      </c>
      <c r="C83" t="s">
        <v>250</v>
      </c>
      <c r="D83" t="s">
        <v>256</v>
      </c>
      <c r="E83" t="s">
        <v>274</v>
      </c>
      <c r="F83" t="s">
        <v>273</v>
      </c>
      <c r="G83">
        <v>20130715</v>
      </c>
      <c r="H83" t="s">
        <v>117</v>
      </c>
    </row>
    <row r="84" spans="1:9" x14ac:dyDescent="0.3">
      <c r="A84" s="133">
        <v>80002409</v>
      </c>
      <c r="B84" t="s">
        <v>111</v>
      </c>
      <c r="C84" t="s">
        <v>250</v>
      </c>
      <c r="D84" t="s">
        <v>253</v>
      </c>
      <c r="E84" t="s">
        <v>272</v>
      </c>
      <c r="F84" t="s">
        <v>271</v>
      </c>
      <c r="G84">
        <v>19800929</v>
      </c>
      <c r="H84" t="s">
        <v>117</v>
      </c>
    </row>
    <row r="85" spans="1:9" x14ac:dyDescent="0.3">
      <c r="A85" s="133">
        <v>97000315</v>
      </c>
      <c r="B85" t="s">
        <v>111</v>
      </c>
      <c r="C85" t="s">
        <v>250</v>
      </c>
      <c r="D85" t="s">
        <v>270</v>
      </c>
      <c r="E85" t="s">
        <v>269</v>
      </c>
      <c r="F85" t="s">
        <v>268</v>
      </c>
      <c r="G85">
        <v>19970415</v>
      </c>
      <c r="H85" t="s">
        <v>117</v>
      </c>
    </row>
    <row r="86" spans="1:9" x14ac:dyDescent="0.3">
      <c r="A86" s="133">
        <v>66000431</v>
      </c>
      <c r="B86" t="s">
        <v>111</v>
      </c>
      <c r="C86" t="s">
        <v>250</v>
      </c>
      <c r="D86" t="s">
        <v>253</v>
      </c>
      <c r="E86" t="s">
        <v>267</v>
      </c>
      <c r="F86" t="s">
        <v>266</v>
      </c>
      <c r="G86">
        <v>19661015</v>
      </c>
      <c r="H86" t="s">
        <v>158</v>
      </c>
    </row>
    <row r="87" spans="1:9" x14ac:dyDescent="0.3">
      <c r="A87" s="133">
        <v>75001081</v>
      </c>
      <c r="B87" t="s">
        <v>111</v>
      </c>
      <c r="C87" t="s">
        <v>250</v>
      </c>
      <c r="D87" t="s">
        <v>265</v>
      </c>
      <c r="E87" t="s">
        <v>264</v>
      </c>
      <c r="F87" t="s">
        <v>114</v>
      </c>
      <c r="G87">
        <v>19751206</v>
      </c>
      <c r="H87" t="s">
        <v>158</v>
      </c>
    </row>
    <row r="88" spans="1:9" x14ac:dyDescent="0.3">
      <c r="A88" s="133">
        <v>74001095</v>
      </c>
      <c r="B88" t="s">
        <v>111</v>
      </c>
      <c r="C88" t="s">
        <v>250</v>
      </c>
      <c r="D88" t="s">
        <v>253</v>
      </c>
      <c r="E88" t="s">
        <v>263</v>
      </c>
      <c r="F88" t="s">
        <v>262</v>
      </c>
      <c r="G88">
        <v>19741113</v>
      </c>
      <c r="H88" t="s">
        <v>113</v>
      </c>
    </row>
    <row r="89" spans="1:9" x14ac:dyDescent="0.3">
      <c r="A89" s="133">
        <v>74001094</v>
      </c>
      <c r="B89" t="s">
        <v>111</v>
      </c>
      <c r="C89" t="s">
        <v>250</v>
      </c>
      <c r="D89" t="s">
        <v>261</v>
      </c>
      <c r="E89" t="s">
        <v>260</v>
      </c>
      <c r="F89" t="s">
        <v>259</v>
      </c>
      <c r="G89">
        <v>19741216</v>
      </c>
      <c r="H89" t="s">
        <v>113</v>
      </c>
    </row>
    <row r="90" spans="1:9" x14ac:dyDescent="0.3">
      <c r="A90" s="133">
        <v>93000275</v>
      </c>
      <c r="B90" t="s">
        <v>111</v>
      </c>
      <c r="C90" t="s">
        <v>250</v>
      </c>
      <c r="D90" t="s">
        <v>258</v>
      </c>
      <c r="E90" t="s">
        <v>257</v>
      </c>
      <c r="F90" t="s">
        <v>114</v>
      </c>
      <c r="G90">
        <v>19930415</v>
      </c>
      <c r="H90" t="s">
        <v>113</v>
      </c>
      <c r="I90" t="s">
        <v>112</v>
      </c>
    </row>
    <row r="91" spans="1:9" x14ac:dyDescent="0.3">
      <c r="A91" s="133">
        <v>163</v>
      </c>
      <c r="B91" t="s">
        <v>111</v>
      </c>
      <c r="C91" t="s">
        <v>250</v>
      </c>
      <c r="D91" t="s">
        <v>256</v>
      </c>
      <c r="E91" t="s">
        <v>255</v>
      </c>
      <c r="F91" t="s">
        <v>254</v>
      </c>
      <c r="G91">
        <v>20000303</v>
      </c>
      <c r="H91" t="s">
        <v>113</v>
      </c>
    </row>
    <row r="92" spans="1:9" x14ac:dyDescent="0.3">
      <c r="A92" s="133">
        <v>80002406</v>
      </c>
      <c r="B92" t="s">
        <v>111</v>
      </c>
      <c r="C92" t="s">
        <v>250</v>
      </c>
      <c r="D92" t="s">
        <v>253</v>
      </c>
      <c r="E92" t="s">
        <v>252</v>
      </c>
      <c r="F92" t="s">
        <v>251</v>
      </c>
      <c r="G92">
        <v>19800806</v>
      </c>
      <c r="H92" t="s">
        <v>106</v>
      </c>
    </row>
    <row r="93" spans="1:9" x14ac:dyDescent="0.3">
      <c r="A93" s="133">
        <v>12000169</v>
      </c>
      <c r="B93" t="s">
        <v>111</v>
      </c>
      <c r="C93" t="s">
        <v>250</v>
      </c>
      <c r="D93" t="s">
        <v>249</v>
      </c>
      <c r="E93" t="s">
        <v>248</v>
      </c>
      <c r="F93" t="s">
        <v>247</v>
      </c>
      <c r="G93">
        <v>20120326</v>
      </c>
      <c r="H93" t="s">
        <v>106</v>
      </c>
      <c r="I93" t="s">
        <v>105</v>
      </c>
    </row>
    <row r="94" spans="1:9" x14ac:dyDescent="0.3">
      <c r="A94" s="133">
        <v>6000252</v>
      </c>
      <c r="B94" t="s">
        <v>111</v>
      </c>
      <c r="C94" t="s">
        <v>191</v>
      </c>
      <c r="D94" t="s">
        <v>206</v>
      </c>
      <c r="E94" t="s">
        <v>246</v>
      </c>
      <c r="F94" t="s">
        <v>245</v>
      </c>
      <c r="G94">
        <v>20060412</v>
      </c>
      <c r="H94" t="s">
        <v>117</v>
      </c>
    </row>
    <row r="95" spans="1:9" x14ac:dyDescent="0.3">
      <c r="A95" s="133">
        <v>6000744</v>
      </c>
      <c r="B95" t="s">
        <v>111</v>
      </c>
      <c r="C95" t="s">
        <v>191</v>
      </c>
      <c r="D95" t="s">
        <v>206</v>
      </c>
      <c r="E95" t="s">
        <v>244</v>
      </c>
      <c r="F95" t="s">
        <v>243</v>
      </c>
      <c r="G95">
        <v>20080520</v>
      </c>
      <c r="H95" t="s">
        <v>117</v>
      </c>
    </row>
    <row r="96" spans="1:9" x14ac:dyDescent="0.3">
      <c r="A96" s="133">
        <v>13000446</v>
      </c>
      <c r="B96" t="s">
        <v>111</v>
      </c>
      <c r="C96" t="s">
        <v>191</v>
      </c>
      <c r="D96" t="s">
        <v>214</v>
      </c>
      <c r="E96" t="s">
        <v>242</v>
      </c>
      <c r="F96" t="s">
        <v>241</v>
      </c>
      <c r="G96">
        <v>20130625</v>
      </c>
      <c r="H96" t="s">
        <v>117</v>
      </c>
    </row>
    <row r="97" spans="1:9" x14ac:dyDescent="0.3">
      <c r="A97" s="133">
        <v>95001568</v>
      </c>
      <c r="B97" t="s">
        <v>111</v>
      </c>
      <c r="C97" t="s">
        <v>191</v>
      </c>
      <c r="D97" t="s">
        <v>200</v>
      </c>
      <c r="E97" t="s">
        <v>240</v>
      </c>
      <c r="F97" t="s">
        <v>239</v>
      </c>
      <c r="G97">
        <v>19960119</v>
      </c>
      <c r="H97" t="s">
        <v>117</v>
      </c>
      <c r="I97" t="s">
        <v>194</v>
      </c>
    </row>
    <row r="98" spans="1:9" x14ac:dyDescent="0.3">
      <c r="A98" s="133">
        <v>82003170</v>
      </c>
      <c r="B98" t="s">
        <v>111</v>
      </c>
      <c r="C98" t="s">
        <v>191</v>
      </c>
      <c r="D98" t="s">
        <v>137</v>
      </c>
      <c r="E98" t="s">
        <v>238</v>
      </c>
      <c r="F98" t="s">
        <v>237</v>
      </c>
      <c r="G98">
        <v>19820614</v>
      </c>
      <c r="H98" t="s">
        <v>117</v>
      </c>
    </row>
    <row r="99" spans="1:9" x14ac:dyDescent="0.3">
      <c r="A99" s="133">
        <v>99000775</v>
      </c>
      <c r="B99" t="s">
        <v>111</v>
      </c>
      <c r="C99" t="s">
        <v>191</v>
      </c>
      <c r="D99" t="s">
        <v>200</v>
      </c>
      <c r="E99" t="s">
        <v>236</v>
      </c>
      <c r="F99" t="s">
        <v>235</v>
      </c>
      <c r="G99">
        <v>19990701</v>
      </c>
      <c r="H99" t="s">
        <v>117</v>
      </c>
      <c r="I99" t="s">
        <v>194</v>
      </c>
    </row>
    <row r="100" spans="1:9" x14ac:dyDescent="0.3">
      <c r="A100" s="133">
        <v>1000203</v>
      </c>
      <c r="B100" t="s">
        <v>111</v>
      </c>
      <c r="C100" t="s">
        <v>191</v>
      </c>
      <c r="D100" t="s">
        <v>234</v>
      </c>
      <c r="E100" t="s">
        <v>233</v>
      </c>
      <c r="F100" t="s">
        <v>232</v>
      </c>
      <c r="G100">
        <v>20010302</v>
      </c>
      <c r="H100" t="s">
        <v>117</v>
      </c>
      <c r="I100" t="s">
        <v>194</v>
      </c>
    </row>
    <row r="101" spans="1:9" x14ac:dyDescent="0.3">
      <c r="A101" s="133">
        <v>8000334</v>
      </c>
      <c r="B101" t="s">
        <v>111</v>
      </c>
      <c r="C101" t="s">
        <v>191</v>
      </c>
      <c r="D101" t="s">
        <v>223</v>
      </c>
      <c r="E101" t="s">
        <v>231</v>
      </c>
      <c r="F101" t="s">
        <v>230</v>
      </c>
      <c r="G101">
        <v>20080415</v>
      </c>
      <c r="H101" t="s">
        <v>117</v>
      </c>
    </row>
    <row r="102" spans="1:9" x14ac:dyDescent="0.3">
      <c r="A102" s="133">
        <v>95001570</v>
      </c>
      <c r="B102" t="s">
        <v>111</v>
      </c>
      <c r="C102" t="s">
        <v>191</v>
      </c>
      <c r="D102" t="s">
        <v>200</v>
      </c>
      <c r="E102" t="s">
        <v>229</v>
      </c>
      <c r="F102" t="s">
        <v>228</v>
      </c>
      <c r="G102">
        <v>19960119</v>
      </c>
      <c r="H102" t="s">
        <v>117</v>
      </c>
      <c r="I102" t="s">
        <v>194</v>
      </c>
    </row>
    <row r="103" spans="1:9" x14ac:dyDescent="0.3">
      <c r="A103" s="133">
        <v>95001571</v>
      </c>
      <c r="B103" t="s">
        <v>111</v>
      </c>
      <c r="C103" t="s">
        <v>191</v>
      </c>
      <c r="D103" t="s">
        <v>200</v>
      </c>
      <c r="E103" t="s">
        <v>227</v>
      </c>
      <c r="F103" t="s">
        <v>226</v>
      </c>
      <c r="G103">
        <v>19960119</v>
      </c>
      <c r="H103" t="s">
        <v>117</v>
      </c>
      <c r="I103" t="s">
        <v>194</v>
      </c>
    </row>
    <row r="104" spans="1:9" x14ac:dyDescent="0.3">
      <c r="A104" s="133">
        <v>95001575</v>
      </c>
      <c r="B104" t="s">
        <v>111</v>
      </c>
      <c r="C104" t="s">
        <v>191</v>
      </c>
      <c r="D104" t="s">
        <v>200</v>
      </c>
      <c r="E104" t="s">
        <v>225</v>
      </c>
      <c r="F104" t="s">
        <v>224</v>
      </c>
      <c r="G104">
        <v>19960404</v>
      </c>
      <c r="H104" t="s">
        <v>117</v>
      </c>
      <c r="I104" t="s">
        <v>194</v>
      </c>
    </row>
    <row r="105" spans="1:9" x14ac:dyDescent="0.3">
      <c r="A105" s="133">
        <v>8000335</v>
      </c>
      <c r="B105" t="s">
        <v>111</v>
      </c>
      <c r="C105" t="s">
        <v>191</v>
      </c>
      <c r="D105" t="s">
        <v>223</v>
      </c>
      <c r="E105" t="s">
        <v>222</v>
      </c>
      <c r="F105" t="s">
        <v>221</v>
      </c>
      <c r="G105">
        <v>20080415</v>
      </c>
      <c r="H105" t="s">
        <v>117</v>
      </c>
    </row>
    <row r="106" spans="1:9" x14ac:dyDescent="0.3">
      <c r="A106" s="133">
        <v>99000776</v>
      </c>
      <c r="B106" t="s">
        <v>111</v>
      </c>
      <c r="C106" t="s">
        <v>191</v>
      </c>
      <c r="D106" t="s">
        <v>200</v>
      </c>
      <c r="E106" t="s">
        <v>220</v>
      </c>
      <c r="F106" t="s">
        <v>219</v>
      </c>
      <c r="G106">
        <v>19990701</v>
      </c>
      <c r="H106" t="s">
        <v>117</v>
      </c>
      <c r="I106" t="s">
        <v>194</v>
      </c>
    </row>
    <row r="107" spans="1:9" x14ac:dyDescent="0.3">
      <c r="A107" s="133">
        <v>95001577</v>
      </c>
      <c r="B107" t="s">
        <v>111</v>
      </c>
      <c r="C107" t="s">
        <v>191</v>
      </c>
      <c r="D107" t="s">
        <v>211</v>
      </c>
      <c r="E107" t="s">
        <v>218</v>
      </c>
      <c r="F107" t="s">
        <v>217</v>
      </c>
      <c r="G107">
        <v>19960119</v>
      </c>
      <c r="H107" t="s">
        <v>117</v>
      </c>
      <c r="I107" t="s">
        <v>194</v>
      </c>
    </row>
    <row r="108" spans="1:9" x14ac:dyDescent="0.3">
      <c r="A108" s="133">
        <v>95001580</v>
      </c>
      <c r="B108" t="s">
        <v>111</v>
      </c>
      <c r="C108" t="s">
        <v>191</v>
      </c>
      <c r="D108" t="s">
        <v>211</v>
      </c>
      <c r="E108" t="s">
        <v>216</v>
      </c>
      <c r="F108" t="s">
        <v>215</v>
      </c>
      <c r="G108">
        <v>19960119</v>
      </c>
      <c r="H108" t="s">
        <v>117</v>
      </c>
      <c r="I108" t="s">
        <v>194</v>
      </c>
    </row>
    <row r="109" spans="1:9" x14ac:dyDescent="0.3">
      <c r="A109" s="133">
        <v>7001494</v>
      </c>
      <c r="B109" t="s">
        <v>111</v>
      </c>
      <c r="C109" t="s">
        <v>191</v>
      </c>
      <c r="D109" t="s">
        <v>214</v>
      </c>
      <c r="E109" t="s">
        <v>213</v>
      </c>
      <c r="F109" t="s">
        <v>212</v>
      </c>
      <c r="G109">
        <v>20080129</v>
      </c>
      <c r="H109" t="s">
        <v>158</v>
      </c>
    </row>
    <row r="110" spans="1:9" x14ac:dyDescent="0.3">
      <c r="A110" s="133">
        <v>95001566</v>
      </c>
      <c r="B110" t="s">
        <v>111</v>
      </c>
      <c r="C110" t="s">
        <v>191</v>
      </c>
      <c r="D110" t="s">
        <v>211</v>
      </c>
      <c r="E110" t="s">
        <v>210</v>
      </c>
      <c r="F110" t="s">
        <v>209</v>
      </c>
      <c r="G110">
        <v>19960119</v>
      </c>
      <c r="H110" t="s">
        <v>158</v>
      </c>
      <c r="I110" t="s">
        <v>194</v>
      </c>
    </row>
    <row r="111" spans="1:9" x14ac:dyDescent="0.3">
      <c r="A111" s="133">
        <v>95001579</v>
      </c>
      <c r="B111" t="s">
        <v>111</v>
      </c>
      <c r="C111" t="s">
        <v>191</v>
      </c>
      <c r="D111" t="s">
        <v>200</v>
      </c>
      <c r="E111" t="s">
        <v>208</v>
      </c>
      <c r="F111" t="s">
        <v>207</v>
      </c>
      <c r="G111">
        <v>19960119</v>
      </c>
      <c r="H111" t="s">
        <v>158</v>
      </c>
      <c r="I111" t="s">
        <v>194</v>
      </c>
    </row>
    <row r="112" spans="1:9" x14ac:dyDescent="0.3">
      <c r="A112" s="133">
        <v>76000173</v>
      </c>
      <c r="B112" t="s">
        <v>111</v>
      </c>
      <c r="C112" t="s">
        <v>191</v>
      </c>
      <c r="D112" t="s">
        <v>206</v>
      </c>
      <c r="E112" t="s">
        <v>205</v>
      </c>
      <c r="F112" t="s">
        <v>204</v>
      </c>
      <c r="G112">
        <v>19760929</v>
      </c>
      <c r="H112" t="s">
        <v>158</v>
      </c>
      <c r="I112" t="s">
        <v>203</v>
      </c>
    </row>
    <row r="113" spans="1:9" x14ac:dyDescent="0.3">
      <c r="A113" s="133">
        <v>95001574</v>
      </c>
      <c r="B113" t="s">
        <v>111</v>
      </c>
      <c r="C113" t="s">
        <v>191</v>
      </c>
      <c r="D113" t="s">
        <v>200</v>
      </c>
      <c r="E113" t="s">
        <v>202</v>
      </c>
      <c r="F113" t="s">
        <v>201</v>
      </c>
      <c r="G113">
        <v>19960119</v>
      </c>
      <c r="H113" t="s">
        <v>158</v>
      </c>
      <c r="I113" t="s">
        <v>194</v>
      </c>
    </row>
    <row r="114" spans="1:9" x14ac:dyDescent="0.3">
      <c r="A114" s="133">
        <v>95001576</v>
      </c>
      <c r="B114" t="s">
        <v>111</v>
      </c>
      <c r="C114" t="s">
        <v>191</v>
      </c>
      <c r="D114" t="s">
        <v>200</v>
      </c>
      <c r="E114" t="s">
        <v>199</v>
      </c>
      <c r="F114" t="s">
        <v>198</v>
      </c>
      <c r="G114">
        <v>19960119</v>
      </c>
      <c r="H114" t="s">
        <v>158</v>
      </c>
      <c r="I114" t="s">
        <v>194</v>
      </c>
    </row>
    <row r="115" spans="1:9" x14ac:dyDescent="0.3">
      <c r="A115" s="133">
        <v>95001578</v>
      </c>
      <c r="B115" t="s">
        <v>111</v>
      </c>
      <c r="C115" t="s">
        <v>191</v>
      </c>
      <c r="D115" t="s">
        <v>197</v>
      </c>
      <c r="E115" t="s">
        <v>196</v>
      </c>
      <c r="F115" t="s">
        <v>195</v>
      </c>
      <c r="G115">
        <v>19960119</v>
      </c>
      <c r="H115" t="s">
        <v>158</v>
      </c>
      <c r="I115" t="s">
        <v>194</v>
      </c>
    </row>
    <row r="116" spans="1:9" x14ac:dyDescent="0.3">
      <c r="A116" s="133">
        <v>66000434</v>
      </c>
      <c r="B116" t="s">
        <v>111</v>
      </c>
      <c r="C116" t="s">
        <v>191</v>
      </c>
      <c r="D116" t="s">
        <v>137</v>
      </c>
      <c r="E116" t="s">
        <v>193</v>
      </c>
      <c r="F116" t="s">
        <v>192</v>
      </c>
      <c r="G116">
        <v>19661015</v>
      </c>
      <c r="H116" t="s">
        <v>113</v>
      </c>
    </row>
    <row r="117" spans="1:9" x14ac:dyDescent="0.3">
      <c r="A117" s="133">
        <v>83001070</v>
      </c>
      <c r="B117" t="s">
        <v>111</v>
      </c>
      <c r="C117" t="s">
        <v>191</v>
      </c>
      <c r="D117" t="s">
        <v>190</v>
      </c>
      <c r="E117" t="s">
        <v>189</v>
      </c>
      <c r="F117" t="s">
        <v>188</v>
      </c>
      <c r="G117">
        <v>19830616</v>
      </c>
      <c r="H117" t="s">
        <v>106</v>
      </c>
    </row>
    <row r="118" spans="1:9" x14ac:dyDescent="0.3">
      <c r="A118" s="133">
        <v>86001934</v>
      </c>
      <c r="B118" t="s">
        <v>111</v>
      </c>
      <c r="C118" t="s">
        <v>170</v>
      </c>
      <c r="D118" t="s">
        <v>169</v>
      </c>
      <c r="E118" t="s">
        <v>187</v>
      </c>
      <c r="F118" t="s">
        <v>186</v>
      </c>
      <c r="G118">
        <v>19860724</v>
      </c>
      <c r="H118" t="s">
        <v>117</v>
      </c>
    </row>
    <row r="119" spans="1:9" x14ac:dyDescent="0.3">
      <c r="A119" s="133">
        <v>85003385</v>
      </c>
      <c r="B119" t="s">
        <v>111</v>
      </c>
      <c r="C119" t="s">
        <v>170</v>
      </c>
      <c r="D119" t="s">
        <v>169</v>
      </c>
      <c r="E119" t="s">
        <v>185</v>
      </c>
      <c r="F119" t="s">
        <v>184</v>
      </c>
      <c r="G119">
        <v>19851024</v>
      </c>
      <c r="H119" t="s">
        <v>117</v>
      </c>
    </row>
    <row r="120" spans="1:9" x14ac:dyDescent="0.3">
      <c r="A120" s="133">
        <v>94000865</v>
      </c>
      <c r="B120" t="s">
        <v>111</v>
      </c>
      <c r="C120" t="s">
        <v>170</v>
      </c>
      <c r="D120" t="s">
        <v>169</v>
      </c>
      <c r="E120" t="s">
        <v>183</v>
      </c>
      <c r="F120" t="s">
        <v>182</v>
      </c>
      <c r="G120">
        <v>19940816</v>
      </c>
      <c r="H120" t="s">
        <v>117</v>
      </c>
      <c r="I120" t="s">
        <v>123</v>
      </c>
    </row>
    <row r="121" spans="1:9" x14ac:dyDescent="0.3">
      <c r="A121" s="133">
        <v>10000133</v>
      </c>
      <c r="B121" t="s">
        <v>111</v>
      </c>
      <c r="C121" t="s">
        <v>170</v>
      </c>
      <c r="D121" t="s">
        <v>169</v>
      </c>
      <c r="E121" t="s">
        <v>181</v>
      </c>
      <c r="F121" t="s">
        <v>180</v>
      </c>
      <c r="G121">
        <v>20100331</v>
      </c>
      <c r="H121" t="s">
        <v>117</v>
      </c>
    </row>
    <row r="122" spans="1:9" x14ac:dyDescent="0.3">
      <c r="A122" s="133">
        <v>86000682</v>
      </c>
      <c r="B122" t="s">
        <v>111</v>
      </c>
      <c r="C122" t="s">
        <v>170</v>
      </c>
      <c r="D122" t="s">
        <v>169</v>
      </c>
      <c r="E122" t="s">
        <v>179</v>
      </c>
      <c r="F122" t="s">
        <v>178</v>
      </c>
      <c r="G122">
        <v>19860314</v>
      </c>
      <c r="H122" t="s">
        <v>117</v>
      </c>
      <c r="I122" t="s">
        <v>177</v>
      </c>
    </row>
    <row r="123" spans="1:9" x14ac:dyDescent="0.3">
      <c r="A123" s="133">
        <v>80002421</v>
      </c>
      <c r="B123" t="s">
        <v>111</v>
      </c>
      <c r="C123" t="s">
        <v>170</v>
      </c>
      <c r="D123" t="s">
        <v>169</v>
      </c>
      <c r="E123" t="s">
        <v>176</v>
      </c>
      <c r="F123" t="s">
        <v>175</v>
      </c>
      <c r="G123">
        <v>19801014</v>
      </c>
      <c r="H123" t="s">
        <v>117</v>
      </c>
    </row>
    <row r="124" spans="1:9" x14ac:dyDescent="0.3">
      <c r="A124" s="133">
        <v>89000040</v>
      </c>
      <c r="B124" t="s">
        <v>111</v>
      </c>
      <c r="C124" t="s">
        <v>170</v>
      </c>
      <c r="D124" t="s">
        <v>169</v>
      </c>
      <c r="E124" t="s">
        <v>174</v>
      </c>
      <c r="F124" t="s">
        <v>173</v>
      </c>
      <c r="G124">
        <v>19890531</v>
      </c>
      <c r="H124" t="s">
        <v>158</v>
      </c>
    </row>
    <row r="125" spans="1:9" x14ac:dyDescent="0.3">
      <c r="A125" s="133">
        <v>89001630</v>
      </c>
      <c r="B125" t="s">
        <v>111</v>
      </c>
      <c r="C125" t="s">
        <v>170</v>
      </c>
      <c r="D125" t="s">
        <v>169</v>
      </c>
      <c r="E125" t="s">
        <v>172</v>
      </c>
      <c r="F125" t="s">
        <v>171</v>
      </c>
      <c r="G125">
        <v>19891005</v>
      </c>
      <c r="H125" t="s">
        <v>158</v>
      </c>
    </row>
    <row r="126" spans="1:9" x14ac:dyDescent="0.3">
      <c r="A126" s="133">
        <v>74001098</v>
      </c>
      <c r="B126" t="s">
        <v>111</v>
      </c>
      <c r="C126" t="s">
        <v>170</v>
      </c>
      <c r="D126" t="s">
        <v>169</v>
      </c>
      <c r="E126" t="s">
        <v>168</v>
      </c>
      <c r="F126" t="s">
        <v>114</v>
      </c>
      <c r="G126">
        <v>19741230</v>
      </c>
      <c r="H126" t="s">
        <v>113</v>
      </c>
    </row>
    <row r="127" spans="1:9" x14ac:dyDescent="0.3">
      <c r="A127" s="133">
        <v>91001938</v>
      </c>
      <c r="B127" t="s">
        <v>111</v>
      </c>
      <c r="C127" t="s">
        <v>162</v>
      </c>
      <c r="D127" t="s">
        <v>165</v>
      </c>
      <c r="E127" t="s">
        <v>167</v>
      </c>
      <c r="F127" t="s">
        <v>166</v>
      </c>
      <c r="G127">
        <v>19920113</v>
      </c>
      <c r="H127" t="s">
        <v>117</v>
      </c>
    </row>
    <row r="128" spans="1:9" x14ac:dyDescent="0.3">
      <c r="A128" s="133">
        <v>92001762</v>
      </c>
      <c r="B128" t="s">
        <v>111</v>
      </c>
      <c r="C128" t="s">
        <v>162</v>
      </c>
      <c r="D128" t="s">
        <v>165</v>
      </c>
      <c r="E128" t="s">
        <v>164</v>
      </c>
      <c r="F128" t="s">
        <v>163</v>
      </c>
      <c r="G128">
        <v>19930127</v>
      </c>
      <c r="H128" t="s">
        <v>117</v>
      </c>
    </row>
    <row r="129" spans="1:9" x14ac:dyDescent="0.3">
      <c r="A129" s="133">
        <v>92000333</v>
      </c>
      <c r="B129" t="s">
        <v>111</v>
      </c>
      <c r="C129" t="s">
        <v>162</v>
      </c>
      <c r="D129" t="s">
        <v>161</v>
      </c>
      <c r="E129" t="s">
        <v>160</v>
      </c>
      <c r="F129" t="s">
        <v>159</v>
      </c>
      <c r="G129">
        <v>19920410</v>
      </c>
      <c r="H129" t="s">
        <v>158</v>
      </c>
    </row>
    <row r="130" spans="1:9" x14ac:dyDescent="0.3">
      <c r="A130" s="133">
        <v>94000863</v>
      </c>
      <c r="B130" t="s">
        <v>111</v>
      </c>
      <c r="C130" t="s">
        <v>150</v>
      </c>
      <c r="D130" t="s">
        <v>149</v>
      </c>
      <c r="E130" t="s">
        <v>157</v>
      </c>
      <c r="F130" t="s">
        <v>156</v>
      </c>
      <c r="G130">
        <v>19940816</v>
      </c>
      <c r="H130" t="s">
        <v>117</v>
      </c>
      <c r="I130" t="s">
        <v>123</v>
      </c>
    </row>
    <row r="131" spans="1:9" x14ac:dyDescent="0.3">
      <c r="A131" s="133">
        <v>80002428</v>
      </c>
      <c r="B131" t="s">
        <v>111</v>
      </c>
      <c r="C131" t="s">
        <v>150</v>
      </c>
      <c r="D131" t="s">
        <v>155</v>
      </c>
      <c r="E131" t="s">
        <v>154</v>
      </c>
      <c r="F131" t="s">
        <v>153</v>
      </c>
      <c r="G131">
        <v>19800827</v>
      </c>
      <c r="H131" t="s">
        <v>117</v>
      </c>
    </row>
    <row r="132" spans="1:9" x14ac:dyDescent="0.3">
      <c r="A132" s="133">
        <v>97001452</v>
      </c>
      <c r="B132" t="s">
        <v>111</v>
      </c>
      <c r="C132" t="s">
        <v>150</v>
      </c>
      <c r="D132" t="s">
        <v>149</v>
      </c>
      <c r="E132" t="s">
        <v>152</v>
      </c>
      <c r="F132" t="s">
        <v>151</v>
      </c>
      <c r="G132">
        <v>19971208</v>
      </c>
      <c r="H132" t="s">
        <v>117</v>
      </c>
    </row>
    <row r="133" spans="1:9" x14ac:dyDescent="0.3">
      <c r="A133" s="133">
        <v>96000548</v>
      </c>
      <c r="B133" t="s">
        <v>111</v>
      </c>
      <c r="C133" t="s">
        <v>150</v>
      </c>
      <c r="D133" t="s">
        <v>149</v>
      </c>
      <c r="E133" t="s">
        <v>148</v>
      </c>
      <c r="F133" t="s">
        <v>147</v>
      </c>
      <c r="G133">
        <v>19960517</v>
      </c>
      <c r="H133" t="s">
        <v>146</v>
      </c>
    </row>
    <row r="134" spans="1:9" x14ac:dyDescent="0.3">
      <c r="A134" s="133">
        <v>80002429</v>
      </c>
      <c r="B134" t="s">
        <v>111</v>
      </c>
      <c r="C134" t="s">
        <v>138</v>
      </c>
      <c r="D134" t="s">
        <v>140</v>
      </c>
      <c r="E134" t="s">
        <v>145</v>
      </c>
      <c r="F134" t="s">
        <v>144</v>
      </c>
      <c r="G134">
        <v>19800201</v>
      </c>
      <c r="H134" t="s">
        <v>117</v>
      </c>
    </row>
    <row r="135" spans="1:9" x14ac:dyDescent="0.3">
      <c r="A135" s="133">
        <v>85000646</v>
      </c>
      <c r="B135" t="s">
        <v>111</v>
      </c>
      <c r="C135" t="s">
        <v>138</v>
      </c>
      <c r="D135" t="s">
        <v>143</v>
      </c>
      <c r="E135" t="s">
        <v>142</v>
      </c>
      <c r="F135" t="s">
        <v>141</v>
      </c>
      <c r="G135">
        <v>19850328</v>
      </c>
      <c r="H135" t="s">
        <v>117</v>
      </c>
    </row>
    <row r="136" spans="1:9" x14ac:dyDescent="0.3">
      <c r="A136" s="133">
        <v>93000277</v>
      </c>
      <c r="B136" t="s">
        <v>111</v>
      </c>
      <c r="C136" t="s">
        <v>138</v>
      </c>
      <c r="D136" t="s">
        <v>140</v>
      </c>
      <c r="E136" t="s">
        <v>139</v>
      </c>
      <c r="F136" t="s">
        <v>114</v>
      </c>
      <c r="G136">
        <v>19930415</v>
      </c>
      <c r="H136" t="s">
        <v>113</v>
      </c>
      <c r="I136" t="s">
        <v>112</v>
      </c>
    </row>
    <row r="137" spans="1:9" x14ac:dyDescent="0.3">
      <c r="A137" s="133">
        <v>70000361</v>
      </c>
      <c r="B137" t="s">
        <v>111</v>
      </c>
      <c r="C137" t="s">
        <v>138</v>
      </c>
      <c r="D137" t="s">
        <v>137</v>
      </c>
      <c r="E137" t="s">
        <v>136</v>
      </c>
      <c r="F137" t="s">
        <v>135</v>
      </c>
      <c r="G137">
        <v>19701006</v>
      </c>
      <c r="H137" t="s">
        <v>113</v>
      </c>
    </row>
    <row r="138" spans="1:9" x14ac:dyDescent="0.3">
      <c r="A138" s="133">
        <v>6001093</v>
      </c>
      <c r="B138" t="s">
        <v>111</v>
      </c>
      <c r="C138" t="s">
        <v>134</v>
      </c>
      <c r="D138" t="s">
        <v>133</v>
      </c>
      <c r="E138" t="s">
        <v>132</v>
      </c>
      <c r="F138" t="s">
        <v>131</v>
      </c>
      <c r="G138">
        <v>20061129</v>
      </c>
      <c r="H138" t="s">
        <v>117</v>
      </c>
    </row>
    <row r="139" spans="1:9" x14ac:dyDescent="0.3">
      <c r="A139" s="133">
        <v>93001375</v>
      </c>
      <c r="B139" t="s">
        <v>111</v>
      </c>
      <c r="C139" t="s">
        <v>110</v>
      </c>
      <c r="D139" t="s">
        <v>130</v>
      </c>
      <c r="E139" t="s">
        <v>129</v>
      </c>
      <c r="F139" t="s">
        <v>128</v>
      </c>
      <c r="G139">
        <v>19931214</v>
      </c>
      <c r="H139" t="s">
        <v>117</v>
      </c>
    </row>
    <row r="140" spans="1:9" x14ac:dyDescent="0.3">
      <c r="A140" s="133">
        <v>80002433</v>
      </c>
      <c r="B140" t="s">
        <v>111</v>
      </c>
      <c r="C140" t="s">
        <v>110</v>
      </c>
      <c r="D140" t="s">
        <v>116</v>
      </c>
      <c r="E140" t="s">
        <v>127</v>
      </c>
      <c r="F140" t="s">
        <v>126</v>
      </c>
      <c r="G140">
        <v>19800811</v>
      </c>
      <c r="H140" t="s">
        <v>117</v>
      </c>
    </row>
    <row r="141" spans="1:9" x14ac:dyDescent="0.3">
      <c r="A141" s="133">
        <v>94000866</v>
      </c>
      <c r="B141" t="s">
        <v>111</v>
      </c>
      <c r="C141" t="s">
        <v>110</v>
      </c>
      <c r="D141" t="s">
        <v>109</v>
      </c>
      <c r="E141" t="s">
        <v>125</v>
      </c>
      <c r="F141" t="s">
        <v>124</v>
      </c>
      <c r="G141">
        <v>19940816</v>
      </c>
      <c r="H141" t="s">
        <v>117</v>
      </c>
      <c r="I141" t="s">
        <v>123</v>
      </c>
    </row>
    <row r="142" spans="1:9" x14ac:dyDescent="0.3">
      <c r="A142" s="133">
        <v>6000040</v>
      </c>
      <c r="B142" t="s">
        <v>111</v>
      </c>
      <c r="C142" t="s">
        <v>110</v>
      </c>
      <c r="D142" t="s">
        <v>109</v>
      </c>
      <c r="E142" t="s">
        <v>122</v>
      </c>
      <c r="F142" t="s">
        <v>121</v>
      </c>
      <c r="G142">
        <v>20060214</v>
      </c>
      <c r="H142" t="s">
        <v>117</v>
      </c>
    </row>
    <row r="143" spans="1:9" x14ac:dyDescent="0.3">
      <c r="A143" s="133">
        <v>91000152</v>
      </c>
      <c r="B143" t="s">
        <v>111</v>
      </c>
      <c r="C143" t="s">
        <v>110</v>
      </c>
      <c r="D143" t="s">
        <v>120</v>
      </c>
      <c r="E143" t="s">
        <v>119</v>
      </c>
      <c r="F143" t="s">
        <v>118</v>
      </c>
      <c r="G143">
        <v>19910228</v>
      </c>
      <c r="H143" t="s">
        <v>117</v>
      </c>
    </row>
    <row r="144" spans="1:9" x14ac:dyDescent="0.3">
      <c r="A144" s="133">
        <v>93000278</v>
      </c>
      <c r="B144" t="s">
        <v>111</v>
      </c>
      <c r="C144" t="s">
        <v>110</v>
      </c>
      <c r="D144" t="s">
        <v>116</v>
      </c>
      <c r="E144" t="s">
        <v>115</v>
      </c>
      <c r="F144" t="s">
        <v>114</v>
      </c>
      <c r="G144">
        <v>19930415</v>
      </c>
      <c r="H144" t="s">
        <v>113</v>
      </c>
      <c r="I144" t="s">
        <v>112</v>
      </c>
    </row>
    <row r="145" spans="1:9" x14ac:dyDescent="0.3">
      <c r="A145" s="133">
        <v>12000173</v>
      </c>
      <c r="B145" t="s">
        <v>111</v>
      </c>
      <c r="C145" t="s">
        <v>110</v>
      </c>
      <c r="D145" t="s">
        <v>109</v>
      </c>
      <c r="E145" t="s">
        <v>108</v>
      </c>
      <c r="F145" t="s">
        <v>107</v>
      </c>
      <c r="G145">
        <v>20120326</v>
      </c>
      <c r="H145" t="s">
        <v>106</v>
      </c>
      <c r="I145" t="s">
        <v>105</v>
      </c>
    </row>
  </sheetData>
  <mergeCells count="3">
    <mergeCell ref="A1:D1"/>
    <mergeCell ref="A2:B2"/>
    <mergeCell ref="A3:A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62"/>
  <sheetViews>
    <sheetView topLeftCell="A43" workbookViewId="0">
      <selection activeCell="I12" sqref="I12"/>
    </sheetView>
  </sheetViews>
  <sheetFormatPr defaultRowHeight="14.4" x14ac:dyDescent="0.3"/>
  <cols>
    <col min="1" max="1" width="12" bestFit="1" customWidth="1"/>
    <col min="2" max="2" width="7.33203125" customWidth="1"/>
    <col min="3" max="3" width="7.5546875" customWidth="1"/>
    <col min="4" max="4" width="5" bestFit="1" customWidth="1"/>
    <col min="5" max="5" width="6.109375" bestFit="1" customWidth="1"/>
    <col min="6" max="6" width="5" bestFit="1" customWidth="1"/>
    <col min="7" max="7" width="6.5546875" bestFit="1" customWidth="1"/>
    <col min="8" max="8" width="5" bestFit="1" customWidth="1"/>
    <col min="9" max="9" width="6.109375" bestFit="1" customWidth="1"/>
    <col min="10" max="10" width="4" bestFit="1" customWidth="1"/>
    <col min="11" max="11" width="6.5546875" bestFit="1" customWidth="1"/>
    <col min="12" max="12" width="3.6640625" bestFit="1" customWidth="1"/>
    <col min="13" max="13" width="6.109375" bestFit="1" customWidth="1"/>
    <col min="14" max="14" width="3.6640625" bestFit="1" customWidth="1"/>
    <col min="15" max="15" width="6.5546875" bestFit="1" customWidth="1"/>
    <col min="16" max="16" width="3.6640625" bestFit="1" customWidth="1"/>
    <col min="17" max="17" width="6.109375" bestFit="1" customWidth="1"/>
    <col min="18" max="18" width="4.6640625" customWidth="1"/>
    <col min="19" max="19" width="6.5546875" bestFit="1" customWidth="1"/>
    <col min="20" max="20" width="5" customWidth="1"/>
    <col min="21" max="21" width="7.44140625" customWidth="1"/>
    <col min="22" max="22" width="3.6640625" bestFit="1" customWidth="1"/>
    <col min="23" max="23" width="6.5546875" bestFit="1" customWidth="1"/>
    <col min="24" max="24" width="3.6640625" bestFit="1" customWidth="1"/>
    <col min="25" max="25" width="6.109375" bestFit="1" customWidth="1"/>
    <col min="26" max="26" width="8.109375" customWidth="1"/>
    <col min="27" max="27" width="6.5546875" bestFit="1" customWidth="1"/>
    <col min="28" max="28" width="4" bestFit="1" customWidth="1"/>
    <col min="29" max="29" width="7.109375" customWidth="1"/>
    <col min="30" max="30" width="3.6640625" bestFit="1" customWidth="1"/>
    <col min="31" max="31" width="6.5546875" bestFit="1" customWidth="1"/>
    <col min="32" max="32" width="3.6640625" bestFit="1" customWidth="1"/>
    <col min="33" max="33" width="5.109375" bestFit="1" customWidth="1"/>
  </cols>
  <sheetData>
    <row r="1" spans="1:33" ht="18" x14ac:dyDescent="0.35">
      <c r="A1" s="167" t="s">
        <v>435</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5"/>
    </row>
    <row r="2" spans="1:33" x14ac:dyDescent="0.3">
      <c r="A2" s="156" t="s">
        <v>432</v>
      </c>
      <c r="B2" s="164">
        <v>2010</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3"/>
    </row>
    <row r="3" spans="1:33" ht="33" customHeight="1" x14ac:dyDescent="0.3">
      <c r="A3" s="156"/>
      <c r="B3" s="162" t="s">
        <v>431</v>
      </c>
      <c r="C3" s="161"/>
      <c r="D3" s="161"/>
      <c r="E3" s="160"/>
      <c r="F3" s="159" t="s">
        <v>430</v>
      </c>
      <c r="G3" s="158"/>
      <c r="H3" s="158"/>
      <c r="I3" s="158"/>
      <c r="J3" s="158" t="s">
        <v>429</v>
      </c>
      <c r="K3" s="158"/>
      <c r="L3" s="158"/>
      <c r="M3" s="158"/>
      <c r="N3" s="158" t="s">
        <v>428</v>
      </c>
      <c r="O3" s="158"/>
      <c r="P3" s="158"/>
      <c r="Q3" s="158"/>
      <c r="R3" s="158" t="s">
        <v>427</v>
      </c>
      <c r="S3" s="158"/>
      <c r="T3" s="158"/>
      <c r="U3" s="158"/>
      <c r="V3" s="158" t="s">
        <v>426</v>
      </c>
      <c r="W3" s="158"/>
      <c r="X3" s="158"/>
      <c r="Y3" s="158"/>
      <c r="Z3" s="158" t="s">
        <v>425</v>
      </c>
      <c r="AA3" s="158"/>
      <c r="AB3" s="158"/>
      <c r="AC3" s="158"/>
      <c r="AD3" s="158" t="s">
        <v>424</v>
      </c>
      <c r="AE3" s="158"/>
      <c r="AF3" s="158"/>
      <c r="AG3" s="157"/>
    </row>
    <row r="4" spans="1:33" ht="122.25" customHeight="1" x14ac:dyDescent="0.3">
      <c r="A4" s="156"/>
      <c r="B4" s="155" t="s">
        <v>423</v>
      </c>
      <c r="C4" s="153" t="s">
        <v>422</v>
      </c>
      <c r="D4" s="153" t="s">
        <v>421</v>
      </c>
      <c r="E4" s="152" t="s">
        <v>420</v>
      </c>
      <c r="F4" s="155" t="s">
        <v>419</v>
      </c>
      <c r="G4" s="153" t="s">
        <v>418</v>
      </c>
      <c r="H4" s="153" t="s">
        <v>417</v>
      </c>
      <c r="I4" s="154" t="s">
        <v>416</v>
      </c>
      <c r="J4" s="153" t="s">
        <v>419</v>
      </c>
      <c r="K4" s="153" t="s">
        <v>418</v>
      </c>
      <c r="L4" s="153" t="s">
        <v>417</v>
      </c>
      <c r="M4" s="154" t="s">
        <v>416</v>
      </c>
      <c r="N4" s="153" t="s">
        <v>419</v>
      </c>
      <c r="O4" s="153" t="s">
        <v>418</v>
      </c>
      <c r="P4" s="153" t="s">
        <v>417</v>
      </c>
      <c r="Q4" s="154" t="s">
        <v>416</v>
      </c>
      <c r="R4" s="153" t="s">
        <v>419</v>
      </c>
      <c r="S4" s="153" t="s">
        <v>418</v>
      </c>
      <c r="T4" s="153" t="s">
        <v>417</v>
      </c>
      <c r="U4" s="154" t="s">
        <v>416</v>
      </c>
      <c r="V4" s="153" t="s">
        <v>419</v>
      </c>
      <c r="W4" s="153" t="s">
        <v>418</v>
      </c>
      <c r="X4" s="153" t="s">
        <v>417</v>
      </c>
      <c r="Y4" s="154" t="s">
        <v>416</v>
      </c>
      <c r="Z4" s="153" t="s">
        <v>419</v>
      </c>
      <c r="AA4" s="153" t="s">
        <v>418</v>
      </c>
      <c r="AB4" s="153" t="s">
        <v>417</v>
      </c>
      <c r="AC4" s="154" t="s">
        <v>416</v>
      </c>
      <c r="AD4" s="153" t="s">
        <v>419</v>
      </c>
      <c r="AE4" s="153" t="s">
        <v>418</v>
      </c>
      <c r="AF4" s="153" t="s">
        <v>417</v>
      </c>
      <c r="AG4" s="152" t="s">
        <v>416</v>
      </c>
    </row>
    <row r="5" spans="1:33" x14ac:dyDescent="0.3">
      <c r="A5" s="148" t="s">
        <v>407</v>
      </c>
      <c r="B5" s="146"/>
      <c r="C5" s="144"/>
      <c r="D5" s="144"/>
      <c r="E5" s="147"/>
      <c r="F5" s="146"/>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7"/>
    </row>
    <row r="6" spans="1:33" x14ac:dyDescent="0.3">
      <c r="A6" s="151" t="s">
        <v>76</v>
      </c>
      <c r="B6" s="37">
        <f>SUM(F6,J6,N6,R6,Z6,V6,AD6)</f>
        <v>7746</v>
      </c>
      <c r="C6" s="36">
        <f>SUM(G6,K6,O6,S6,AA6,W6,AE6)</f>
        <v>1123</v>
      </c>
      <c r="D6" s="36">
        <f>SUM(H6,L6,P6,T6,AB6,X6,AF6)</f>
        <v>6623</v>
      </c>
      <c r="E6" s="149">
        <f>(C6/(D6+C6))</f>
        <v>0.14497805318874257</v>
      </c>
      <c r="F6" s="37">
        <f>(G6+H6)</f>
        <v>7307</v>
      </c>
      <c r="G6" s="36">
        <v>1015</v>
      </c>
      <c r="H6" s="36">
        <v>6292</v>
      </c>
      <c r="I6" s="150">
        <f>(G6/(H6+G6))</f>
        <v>0.13890789653756672</v>
      </c>
      <c r="J6" s="36">
        <f>(K6+L6)</f>
        <v>136</v>
      </c>
      <c r="K6" s="36">
        <v>40</v>
      </c>
      <c r="L6" s="36">
        <v>96</v>
      </c>
      <c r="M6" s="150">
        <f>(K6/(L6+K6))</f>
        <v>0.29411764705882354</v>
      </c>
      <c r="N6" s="36">
        <f>(O6+P6)</f>
        <v>36</v>
      </c>
      <c r="O6" s="36">
        <v>8</v>
      </c>
      <c r="P6" s="36">
        <v>28</v>
      </c>
      <c r="Q6" s="150">
        <f>(O6/(P6+O6))</f>
        <v>0.22222222222222221</v>
      </c>
      <c r="R6" s="36">
        <f>(S6+T6)</f>
        <v>26</v>
      </c>
      <c r="S6" s="36">
        <v>6</v>
      </c>
      <c r="T6" s="36">
        <v>20</v>
      </c>
      <c r="U6" s="150">
        <f>(S6/(T6+S6))</f>
        <v>0.23076923076923078</v>
      </c>
      <c r="V6" s="36">
        <f>(W6+X6)</f>
        <v>16</v>
      </c>
      <c r="W6" s="36">
        <v>3</v>
      </c>
      <c r="X6" s="36">
        <v>13</v>
      </c>
      <c r="Y6" s="150">
        <f>(W6/(X6+W6))</f>
        <v>0.1875</v>
      </c>
      <c r="Z6" s="36">
        <f>(AA6+AB6)</f>
        <v>222</v>
      </c>
      <c r="AA6" s="36">
        <v>51</v>
      </c>
      <c r="AB6" s="36">
        <v>171</v>
      </c>
      <c r="AC6" s="150">
        <f>(AA6/(AB6+AA6))</f>
        <v>0.22972972972972974</v>
      </c>
      <c r="AD6" s="36">
        <f>(AE6+AF6)</f>
        <v>3</v>
      </c>
      <c r="AE6" s="36">
        <v>0</v>
      </c>
      <c r="AF6" s="36">
        <v>3</v>
      </c>
      <c r="AG6" s="149">
        <f>(AE6/(AF6+AE6))</f>
        <v>0</v>
      </c>
    </row>
    <row r="7" spans="1:33" x14ac:dyDescent="0.3">
      <c r="A7" s="148" t="s">
        <v>63</v>
      </c>
      <c r="B7" s="146"/>
      <c r="C7" s="144"/>
      <c r="D7" s="144"/>
      <c r="E7" s="147"/>
      <c r="F7" s="146"/>
      <c r="G7" s="144"/>
      <c r="H7" s="144"/>
      <c r="I7" s="145"/>
      <c r="J7" s="144"/>
      <c r="K7" s="144"/>
      <c r="L7" s="144"/>
      <c r="M7" s="145"/>
      <c r="N7" s="144"/>
      <c r="O7" s="144"/>
      <c r="P7" s="144"/>
      <c r="Q7" s="145"/>
      <c r="R7" s="144"/>
      <c r="S7" s="144"/>
      <c r="T7" s="144"/>
      <c r="U7" s="145"/>
      <c r="V7" s="144"/>
      <c r="W7" s="144"/>
      <c r="X7" s="144"/>
      <c r="Y7" s="145"/>
      <c r="Z7" s="144"/>
      <c r="AA7" s="144"/>
      <c r="AB7" s="144"/>
      <c r="AC7" s="145"/>
      <c r="AD7" s="144"/>
      <c r="AE7" s="144"/>
      <c r="AF7" s="144"/>
      <c r="AG7" s="143"/>
    </row>
    <row r="8" spans="1:33" x14ac:dyDescent="0.3">
      <c r="A8" s="151" t="s">
        <v>59</v>
      </c>
      <c r="B8" s="37">
        <f>SUM(F8,J8,N8,R8,Z8,V8,AD8)</f>
        <v>19</v>
      </c>
      <c r="C8" s="36">
        <f>SUM(G8,K8,O8,S8,AA8,W8,AE8)</f>
        <v>1</v>
      </c>
      <c r="D8" s="36">
        <f>SUM(H8,L8,P8,T8,AB8,X8,AF8)</f>
        <v>18</v>
      </c>
      <c r="E8" s="149">
        <f>(C8/(D8+C8))</f>
        <v>5.2631578947368418E-2</v>
      </c>
      <c r="F8" s="37">
        <f>(G8+H8)</f>
        <v>18</v>
      </c>
      <c r="G8" s="36">
        <v>1</v>
      </c>
      <c r="H8" s="36">
        <v>17</v>
      </c>
      <c r="I8" s="150">
        <f>(G8/(H8+G8))</f>
        <v>5.5555555555555552E-2</v>
      </c>
      <c r="J8" s="36">
        <f>(K8+L8)</f>
        <v>1</v>
      </c>
      <c r="K8" s="36">
        <v>0</v>
      </c>
      <c r="L8" s="36">
        <v>1</v>
      </c>
      <c r="M8" s="150">
        <f>(K8/(L8+K8))</f>
        <v>0</v>
      </c>
      <c r="N8" s="36">
        <v>0</v>
      </c>
      <c r="O8" s="36">
        <v>0</v>
      </c>
      <c r="P8" s="36">
        <v>0</v>
      </c>
      <c r="Q8" s="150">
        <v>0</v>
      </c>
      <c r="R8" s="36">
        <v>0</v>
      </c>
      <c r="S8" s="36">
        <v>0</v>
      </c>
      <c r="T8" s="36">
        <v>0</v>
      </c>
      <c r="U8" s="150">
        <v>0</v>
      </c>
      <c r="V8" s="36">
        <v>0</v>
      </c>
      <c r="W8" s="36">
        <v>0</v>
      </c>
      <c r="X8" s="36">
        <v>0</v>
      </c>
      <c r="Y8" s="150">
        <v>0</v>
      </c>
      <c r="Z8" s="36">
        <v>0</v>
      </c>
      <c r="AA8" s="36">
        <v>0</v>
      </c>
      <c r="AB8" s="36">
        <v>0</v>
      </c>
      <c r="AC8" s="150">
        <v>0</v>
      </c>
      <c r="AD8" s="36">
        <v>0</v>
      </c>
      <c r="AE8" s="36">
        <v>0</v>
      </c>
      <c r="AF8" s="36">
        <v>0</v>
      </c>
      <c r="AG8" s="149">
        <v>0</v>
      </c>
    </row>
    <row r="9" spans="1:33" x14ac:dyDescent="0.3">
      <c r="A9" s="151" t="s">
        <v>57</v>
      </c>
      <c r="B9" s="37">
        <f>SUM(F9,J9,N9,R9,Z9,V9,AD9)</f>
        <v>969</v>
      </c>
      <c r="C9" s="36">
        <f>SUM(G9,K9,O9,S9,AA9,W9,AE9)</f>
        <v>95</v>
      </c>
      <c r="D9" s="36">
        <f>SUM(H9,L9,P9,T9,AB9,X9,AF9)</f>
        <v>874</v>
      </c>
      <c r="E9" s="149">
        <f>(C9/(D9+C9))</f>
        <v>9.8039215686274508E-2</v>
      </c>
      <c r="F9" s="37">
        <f>(G9+H9)</f>
        <v>914</v>
      </c>
      <c r="G9" s="36">
        <v>82</v>
      </c>
      <c r="H9" s="36">
        <v>832</v>
      </c>
      <c r="I9" s="150">
        <f>(G9/(H9+G9))</f>
        <v>8.9715536105032828E-2</v>
      </c>
      <c r="J9" s="36">
        <f>(K9+L9)</f>
        <v>11</v>
      </c>
      <c r="K9" s="36">
        <v>4</v>
      </c>
      <c r="L9" s="36">
        <v>7</v>
      </c>
      <c r="M9" s="150">
        <f>(K9/(L9+K9))</f>
        <v>0.36363636363636365</v>
      </c>
      <c r="N9" s="36">
        <f>(O9+P9)</f>
        <v>11</v>
      </c>
      <c r="O9" s="36">
        <v>2</v>
      </c>
      <c r="P9" s="36">
        <v>9</v>
      </c>
      <c r="Q9" s="150">
        <f>(O9/(P9+O9))</f>
        <v>0.18181818181818182</v>
      </c>
      <c r="R9" s="36">
        <f>(S9+T9)</f>
        <v>7</v>
      </c>
      <c r="S9" s="36">
        <v>3</v>
      </c>
      <c r="T9" s="36">
        <v>4</v>
      </c>
      <c r="U9" s="150">
        <f>(S9/(T9+S9))</f>
        <v>0.42857142857142855</v>
      </c>
      <c r="V9" s="36">
        <f>(W9+X9)</f>
        <v>3</v>
      </c>
      <c r="W9" s="36">
        <v>0</v>
      </c>
      <c r="X9" s="36">
        <v>3</v>
      </c>
      <c r="Y9" s="150">
        <f>(W9/(X9+W9))</f>
        <v>0</v>
      </c>
      <c r="Z9" s="36">
        <f>(AA9+AB9)</f>
        <v>23</v>
      </c>
      <c r="AA9" s="36">
        <v>4</v>
      </c>
      <c r="AB9" s="36">
        <v>19</v>
      </c>
      <c r="AC9" s="150">
        <f>(AA9/(AB9+AA9))</f>
        <v>0.17391304347826086</v>
      </c>
      <c r="AD9" s="36">
        <v>0</v>
      </c>
      <c r="AE9" s="36">
        <v>0</v>
      </c>
      <c r="AF9" s="36">
        <v>0</v>
      </c>
      <c r="AG9" s="149">
        <v>0</v>
      </c>
    </row>
    <row r="10" spans="1:33" x14ac:dyDescent="0.3">
      <c r="A10" s="151" t="s">
        <v>44</v>
      </c>
      <c r="B10" s="37">
        <f>SUM(F10,J10,N10,R10,Z10,V10,AD10)</f>
        <v>24</v>
      </c>
      <c r="C10" s="36">
        <f>SUM(G10,K10,O10,S10,AA10,W10,AE10)</f>
        <v>4</v>
      </c>
      <c r="D10" s="36">
        <f>SUM(H10,L10,P10,T10,AB10,X10,AF10)</f>
        <v>20</v>
      </c>
      <c r="E10" s="149">
        <f>(C10/(D10+C10))</f>
        <v>0.16666666666666666</v>
      </c>
      <c r="F10" s="37">
        <f>(G10+H10)</f>
        <v>22</v>
      </c>
      <c r="G10" s="36">
        <v>4</v>
      </c>
      <c r="H10" s="36">
        <v>18</v>
      </c>
      <c r="I10" s="150">
        <f>(G10/(H10+G10))</f>
        <v>0.18181818181818182</v>
      </c>
      <c r="J10" s="36">
        <f>(K10+L10)</f>
        <v>1</v>
      </c>
      <c r="K10" s="36">
        <v>0</v>
      </c>
      <c r="L10" s="36">
        <v>1</v>
      </c>
      <c r="M10" s="150">
        <f>(K10/(L10+K10))</f>
        <v>0</v>
      </c>
      <c r="N10" s="36">
        <v>0</v>
      </c>
      <c r="O10" s="36">
        <v>0</v>
      </c>
      <c r="P10" s="36">
        <v>0</v>
      </c>
      <c r="Q10" s="150">
        <v>0</v>
      </c>
      <c r="R10" s="36">
        <v>0</v>
      </c>
      <c r="S10" s="36">
        <v>0</v>
      </c>
      <c r="T10" s="36">
        <v>0</v>
      </c>
      <c r="U10" s="150">
        <v>0</v>
      </c>
      <c r="V10" s="36">
        <v>0</v>
      </c>
      <c r="W10" s="36">
        <v>0</v>
      </c>
      <c r="X10" s="36">
        <v>0</v>
      </c>
      <c r="Y10" s="150">
        <v>0</v>
      </c>
      <c r="Z10" s="36">
        <f>(AA10+AB10)</f>
        <v>1</v>
      </c>
      <c r="AA10" s="36">
        <v>0</v>
      </c>
      <c r="AB10" s="36">
        <v>1</v>
      </c>
      <c r="AC10" s="150">
        <f>(AA10/(AB10+AA10))</f>
        <v>0</v>
      </c>
      <c r="AD10" s="36">
        <v>0</v>
      </c>
      <c r="AE10" s="36">
        <v>0</v>
      </c>
      <c r="AF10" s="36">
        <v>0</v>
      </c>
      <c r="AG10" s="149">
        <v>0</v>
      </c>
    </row>
    <row r="11" spans="1:33" x14ac:dyDescent="0.3">
      <c r="A11" s="151" t="s">
        <v>42</v>
      </c>
      <c r="B11" s="37">
        <f>SUM(F11,J11,N11,R11,Z11,V11,AD11)</f>
        <v>54</v>
      </c>
      <c r="C11" s="36">
        <f>SUM(G11,K11,O11,S11,AA11,W11,AE11)</f>
        <v>24</v>
      </c>
      <c r="D11" s="36">
        <f>SUM(H11,L11,P11,T11,AB11,X11,AF11)</f>
        <v>30</v>
      </c>
      <c r="E11" s="149">
        <f>(C11/(D11+C11))</f>
        <v>0.44444444444444442</v>
      </c>
      <c r="F11" s="37">
        <f>(G11+H11)</f>
        <v>40</v>
      </c>
      <c r="G11" s="36">
        <v>15</v>
      </c>
      <c r="H11" s="36">
        <v>25</v>
      </c>
      <c r="I11" s="150">
        <f>(G11/(H11+G11))</f>
        <v>0.375</v>
      </c>
      <c r="J11" s="36">
        <f>(K11+L11)</f>
        <v>11</v>
      </c>
      <c r="K11" s="36">
        <v>8</v>
      </c>
      <c r="L11" s="36">
        <v>3</v>
      </c>
      <c r="M11" s="150">
        <f>(K11/(L11+K11))</f>
        <v>0.72727272727272729</v>
      </c>
      <c r="N11" s="36">
        <v>0</v>
      </c>
      <c r="O11" s="36">
        <v>0</v>
      </c>
      <c r="P11" s="36">
        <v>0</v>
      </c>
      <c r="Q11" s="150">
        <v>0</v>
      </c>
      <c r="R11" s="36">
        <v>0</v>
      </c>
      <c r="S11" s="36">
        <v>0</v>
      </c>
      <c r="T11" s="36">
        <v>0</v>
      </c>
      <c r="U11" s="150">
        <v>0</v>
      </c>
      <c r="V11" s="36">
        <v>0</v>
      </c>
      <c r="W11" s="36">
        <v>0</v>
      </c>
      <c r="X11" s="36">
        <v>0</v>
      </c>
      <c r="Y11" s="150">
        <v>0</v>
      </c>
      <c r="Z11" s="36">
        <f>(AA11+AB11)</f>
        <v>3</v>
      </c>
      <c r="AA11" s="36">
        <v>1</v>
      </c>
      <c r="AB11" s="36">
        <v>2</v>
      </c>
      <c r="AC11" s="150">
        <f>(AA11/(AB11+AA11))</f>
        <v>0.33333333333333331</v>
      </c>
      <c r="AD11" s="36">
        <v>0</v>
      </c>
      <c r="AE11" s="36">
        <v>0</v>
      </c>
      <c r="AF11" s="36">
        <v>0</v>
      </c>
      <c r="AG11" s="149">
        <v>0</v>
      </c>
    </row>
    <row r="12" spans="1:33" x14ac:dyDescent="0.3">
      <c r="A12" s="151" t="s">
        <v>40</v>
      </c>
      <c r="B12" s="37">
        <f>SUM(F12,J12,N12,R12,Z12,V12,AD12)</f>
        <v>125</v>
      </c>
      <c r="C12" s="36">
        <f>SUM(G12,K12,O12,S12,AA12,W12,AE12)</f>
        <v>23</v>
      </c>
      <c r="D12" s="36">
        <f>SUM(H12,L12,P12,T12,AB12,X12,AF12)</f>
        <v>102</v>
      </c>
      <c r="E12" s="149">
        <f>(C12/(D12+C12))</f>
        <v>0.184</v>
      </c>
      <c r="F12" s="37">
        <f>(G12+H12)</f>
        <v>119</v>
      </c>
      <c r="G12" s="36">
        <v>21</v>
      </c>
      <c r="H12" s="36">
        <v>98</v>
      </c>
      <c r="I12" s="150">
        <f>(G12/(H12+G12))</f>
        <v>0.17647058823529413</v>
      </c>
      <c r="J12" s="36">
        <f>(K12+L12)</f>
        <v>2</v>
      </c>
      <c r="K12" s="36">
        <v>0</v>
      </c>
      <c r="L12" s="36">
        <v>2</v>
      </c>
      <c r="M12" s="150">
        <f>(K12/(L12+K12))</f>
        <v>0</v>
      </c>
      <c r="N12" s="36">
        <v>0</v>
      </c>
      <c r="O12" s="36">
        <v>0</v>
      </c>
      <c r="P12" s="36">
        <v>0</v>
      </c>
      <c r="Q12" s="150">
        <v>0</v>
      </c>
      <c r="R12" s="36">
        <v>0</v>
      </c>
      <c r="S12" s="36">
        <v>0</v>
      </c>
      <c r="T12" s="36">
        <v>0</v>
      </c>
      <c r="U12" s="150">
        <v>0</v>
      </c>
      <c r="V12" s="36">
        <v>0</v>
      </c>
      <c r="W12" s="36">
        <v>0</v>
      </c>
      <c r="X12" s="36">
        <v>0</v>
      </c>
      <c r="Y12" s="150">
        <v>0</v>
      </c>
      <c r="Z12" s="36">
        <f>(AA12+AB12)</f>
        <v>4</v>
      </c>
      <c r="AA12" s="36">
        <v>2</v>
      </c>
      <c r="AB12" s="36">
        <v>2</v>
      </c>
      <c r="AC12" s="150">
        <f>(AA12/(AB12+AA12))</f>
        <v>0.5</v>
      </c>
      <c r="AD12" s="36">
        <v>0</v>
      </c>
      <c r="AE12" s="36">
        <v>0</v>
      </c>
      <c r="AF12" s="36">
        <v>0</v>
      </c>
      <c r="AG12" s="149">
        <v>0</v>
      </c>
    </row>
    <row r="13" spans="1:33" x14ac:dyDescent="0.3">
      <c r="A13" s="151" t="s">
        <v>36</v>
      </c>
      <c r="B13" s="37">
        <f>SUM(F13,J13,N13,R13,Z13,V13,AD13)</f>
        <v>6</v>
      </c>
      <c r="C13" s="36">
        <f>SUM(G13,K13,O13,S13,AA13,W13,AE13)</f>
        <v>1</v>
      </c>
      <c r="D13" s="36">
        <f>SUM(H13,L13,P13,T13,AB13,X13,AF13)</f>
        <v>5</v>
      </c>
      <c r="E13" s="149">
        <f>(C13/(D13+C13))</f>
        <v>0.16666666666666666</v>
      </c>
      <c r="F13" s="37">
        <f>(G13+H13)</f>
        <v>5</v>
      </c>
      <c r="G13" s="36">
        <v>1</v>
      </c>
      <c r="H13" s="36">
        <v>4</v>
      </c>
      <c r="I13" s="150">
        <f>(G13/(H13+G13))</f>
        <v>0.2</v>
      </c>
      <c r="J13" s="36">
        <f>(K13+L13)</f>
        <v>0</v>
      </c>
      <c r="K13" s="36">
        <v>0</v>
      </c>
      <c r="L13" s="36">
        <v>0</v>
      </c>
      <c r="M13" s="150">
        <v>0</v>
      </c>
      <c r="N13" s="36">
        <v>0</v>
      </c>
      <c r="O13" s="36">
        <v>0</v>
      </c>
      <c r="P13" s="36">
        <v>0</v>
      </c>
      <c r="Q13" s="150">
        <v>0</v>
      </c>
      <c r="R13" s="36">
        <f>(S13+T13)</f>
        <v>0</v>
      </c>
      <c r="S13" s="36">
        <v>0</v>
      </c>
      <c r="T13" s="36">
        <v>0</v>
      </c>
      <c r="U13" s="150">
        <v>0</v>
      </c>
      <c r="V13" s="36">
        <v>0</v>
      </c>
      <c r="W13" s="36">
        <v>0</v>
      </c>
      <c r="X13" s="36">
        <v>0</v>
      </c>
      <c r="Y13" s="150">
        <v>0</v>
      </c>
      <c r="Z13" s="36">
        <f>(AA13+AB13)</f>
        <v>1</v>
      </c>
      <c r="AA13" s="36">
        <v>0</v>
      </c>
      <c r="AB13" s="36">
        <v>1</v>
      </c>
      <c r="AC13" s="150">
        <f>(AA13/(AB13+AA13))</f>
        <v>0</v>
      </c>
      <c r="AD13" s="36">
        <v>0</v>
      </c>
      <c r="AE13" s="36">
        <v>0</v>
      </c>
      <c r="AF13" s="36">
        <v>0</v>
      </c>
      <c r="AG13" s="149">
        <v>0</v>
      </c>
    </row>
    <row r="14" spans="1:33" x14ac:dyDescent="0.3">
      <c r="A14" s="151" t="s">
        <v>34</v>
      </c>
      <c r="B14" s="37">
        <f>SUM(F14,J14,N14,R14,Z14,V14,AD14)</f>
        <v>8</v>
      </c>
      <c r="C14" s="36">
        <f>SUM(G14,K14,O14,S14,AA14,W14,AE14)</f>
        <v>0</v>
      </c>
      <c r="D14" s="36">
        <f>SUM(H14,L14,P14,T14,AB14,X14,AF14)</f>
        <v>8</v>
      </c>
      <c r="E14" s="149">
        <f>(C14/(D14+C14))</f>
        <v>0</v>
      </c>
      <c r="F14" s="37">
        <f>(G14+H14)</f>
        <v>8</v>
      </c>
      <c r="G14" s="36"/>
      <c r="H14" s="36">
        <v>8</v>
      </c>
      <c r="I14" s="150">
        <f>(G14/(H14+G14))</f>
        <v>0</v>
      </c>
      <c r="J14" s="36">
        <f>(K14+L14)</f>
        <v>0</v>
      </c>
      <c r="K14" s="36">
        <v>0</v>
      </c>
      <c r="L14" s="36">
        <v>0</v>
      </c>
      <c r="M14" s="150">
        <v>0</v>
      </c>
      <c r="N14" s="36">
        <v>0</v>
      </c>
      <c r="O14" s="36">
        <v>0</v>
      </c>
      <c r="P14" s="36">
        <v>0</v>
      </c>
      <c r="Q14" s="150">
        <v>0</v>
      </c>
      <c r="R14" s="36">
        <v>0</v>
      </c>
      <c r="S14" s="36">
        <v>0</v>
      </c>
      <c r="T14" s="36">
        <v>0</v>
      </c>
      <c r="U14" s="150">
        <v>0</v>
      </c>
      <c r="V14" s="36">
        <v>0</v>
      </c>
      <c r="W14" s="36">
        <v>0</v>
      </c>
      <c r="X14" s="36">
        <v>0</v>
      </c>
      <c r="Y14" s="150">
        <v>0</v>
      </c>
      <c r="Z14" s="36">
        <f>(AA14+AB14)</f>
        <v>0</v>
      </c>
      <c r="AA14" s="36">
        <v>0</v>
      </c>
      <c r="AB14" s="36">
        <v>0</v>
      </c>
      <c r="AC14" s="150">
        <v>0</v>
      </c>
      <c r="AD14" s="36">
        <v>0</v>
      </c>
      <c r="AE14" s="36">
        <v>0</v>
      </c>
      <c r="AF14" s="36">
        <v>0</v>
      </c>
      <c r="AG14" s="149">
        <v>0</v>
      </c>
    </row>
    <row r="15" spans="1:33" x14ac:dyDescent="0.3">
      <c r="A15" s="151" t="s">
        <v>31</v>
      </c>
      <c r="B15" s="37">
        <f>SUM(F15,J15,N15,R15,Z15,V15,AD15)</f>
        <v>27</v>
      </c>
      <c r="C15" s="36">
        <f>SUM(G15,K15,O15,S15,AA15,W15,AE15)</f>
        <v>10</v>
      </c>
      <c r="D15" s="36">
        <f>SUM(H15,L15,P15,T15,AB15,X15,AF15)</f>
        <v>17</v>
      </c>
      <c r="E15" s="149">
        <f>(C15/(D15+C15))</f>
        <v>0.37037037037037035</v>
      </c>
      <c r="F15" s="37">
        <f>(G15+H15)</f>
        <v>24</v>
      </c>
      <c r="G15" s="36">
        <v>10</v>
      </c>
      <c r="H15" s="36">
        <v>14</v>
      </c>
      <c r="I15" s="150">
        <f>(G15/(H15+G15))</f>
        <v>0.41666666666666669</v>
      </c>
      <c r="J15" s="36">
        <f>(K15+L15)</f>
        <v>1</v>
      </c>
      <c r="K15" s="36">
        <v>0</v>
      </c>
      <c r="L15" s="36">
        <v>1</v>
      </c>
      <c r="M15" s="150">
        <f>(K15/(L15+K15))</f>
        <v>0</v>
      </c>
      <c r="N15" s="36">
        <v>0</v>
      </c>
      <c r="O15" s="36">
        <v>0</v>
      </c>
      <c r="P15" s="36">
        <v>0</v>
      </c>
      <c r="Q15" s="150">
        <v>0</v>
      </c>
      <c r="R15" s="36">
        <v>0</v>
      </c>
      <c r="S15" s="36">
        <v>0</v>
      </c>
      <c r="T15" s="36">
        <v>0</v>
      </c>
      <c r="U15" s="150">
        <v>0</v>
      </c>
      <c r="V15" s="36">
        <v>0</v>
      </c>
      <c r="W15" s="36">
        <v>0</v>
      </c>
      <c r="X15" s="36">
        <v>0</v>
      </c>
      <c r="Y15" s="150">
        <v>0</v>
      </c>
      <c r="Z15" s="36">
        <f>(AA15+AB15)</f>
        <v>2</v>
      </c>
      <c r="AA15" s="36">
        <v>0</v>
      </c>
      <c r="AB15" s="36">
        <v>2</v>
      </c>
      <c r="AC15" s="150">
        <f>(AA15/(AB15+AA15))</f>
        <v>0</v>
      </c>
      <c r="AD15" s="36">
        <v>0</v>
      </c>
      <c r="AE15" s="36">
        <v>0</v>
      </c>
      <c r="AF15" s="36">
        <v>0</v>
      </c>
      <c r="AG15" s="149">
        <v>0</v>
      </c>
    </row>
    <row r="16" spans="1:33" x14ac:dyDescent="0.3">
      <c r="A16" s="151" t="s">
        <v>29</v>
      </c>
      <c r="B16" s="37">
        <f>SUM(F16,J16,N16,R16,Z16,V16,AD16)</f>
        <v>38</v>
      </c>
      <c r="C16" s="36">
        <f>SUM(G16,K16,O16,S16,AA16,W16,AE16)</f>
        <v>6</v>
      </c>
      <c r="D16" s="36">
        <f>SUM(H16,L16,P16,T16,AB16,X16,AF16)</f>
        <v>32</v>
      </c>
      <c r="E16" s="149">
        <f>(C16/(D16+C16))</f>
        <v>0.15789473684210525</v>
      </c>
      <c r="F16" s="37">
        <f>(G16+H16)</f>
        <v>36</v>
      </c>
      <c r="G16" s="36">
        <v>6</v>
      </c>
      <c r="H16" s="36">
        <v>30</v>
      </c>
      <c r="I16" s="150">
        <f>(G16/(H16+G16))</f>
        <v>0.16666666666666666</v>
      </c>
      <c r="J16" s="36">
        <f>(K16+L16)</f>
        <v>0</v>
      </c>
      <c r="K16" s="36">
        <v>0</v>
      </c>
      <c r="L16" s="36">
        <v>0</v>
      </c>
      <c r="M16" s="150">
        <v>0</v>
      </c>
      <c r="N16" s="36">
        <v>0</v>
      </c>
      <c r="O16" s="36">
        <v>0</v>
      </c>
      <c r="P16" s="36">
        <v>0</v>
      </c>
      <c r="Q16" s="150">
        <v>0</v>
      </c>
      <c r="R16" s="36">
        <v>0</v>
      </c>
      <c r="S16" s="36">
        <v>0</v>
      </c>
      <c r="T16" s="36">
        <v>0</v>
      </c>
      <c r="U16" s="150">
        <v>0</v>
      </c>
      <c r="V16" s="36">
        <v>0</v>
      </c>
      <c r="W16" s="36">
        <v>0</v>
      </c>
      <c r="X16" s="36">
        <v>0</v>
      </c>
      <c r="Y16" s="150">
        <v>0</v>
      </c>
      <c r="Z16" s="36">
        <f>(AA16+AB16)</f>
        <v>2</v>
      </c>
      <c r="AA16" s="36">
        <v>0</v>
      </c>
      <c r="AB16" s="36">
        <v>2</v>
      </c>
      <c r="AC16" s="150">
        <f>(AA16/(AB16+AA16))</f>
        <v>0</v>
      </c>
      <c r="AD16" s="36">
        <v>0</v>
      </c>
      <c r="AE16" s="36">
        <v>0</v>
      </c>
      <c r="AF16" s="36">
        <v>0</v>
      </c>
      <c r="AG16" s="149">
        <v>0</v>
      </c>
    </row>
    <row r="17" spans="1:33" x14ac:dyDescent="0.3">
      <c r="A17" s="151" t="s">
        <v>25</v>
      </c>
      <c r="B17" s="37">
        <f>SUM(F17,J17,N17,R17,Z17,V17,AD17)</f>
        <v>33</v>
      </c>
      <c r="C17" s="36">
        <f>SUM(G17,K17,O17,S17,AA17,W17,AE17)</f>
        <v>6</v>
      </c>
      <c r="D17" s="36">
        <f>SUM(H17,L17,P17,T17,AB17,X17,AF17)</f>
        <v>27</v>
      </c>
      <c r="E17" s="149">
        <f>(C17/(D17+C17))</f>
        <v>0.18181818181818182</v>
      </c>
      <c r="F17" s="37">
        <f>(G17+H17)</f>
        <v>32</v>
      </c>
      <c r="G17" s="36">
        <v>6</v>
      </c>
      <c r="H17" s="36">
        <v>26</v>
      </c>
      <c r="I17" s="150">
        <f>(G17/(H17+G17))</f>
        <v>0.1875</v>
      </c>
      <c r="J17" s="36">
        <f>(K17+L17)</f>
        <v>0</v>
      </c>
      <c r="K17" s="36">
        <v>0</v>
      </c>
      <c r="L17" s="36">
        <v>0</v>
      </c>
      <c r="M17" s="150">
        <v>0</v>
      </c>
      <c r="N17" s="36">
        <v>0</v>
      </c>
      <c r="O17" s="36">
        <v>0</v>
      </c>
      <c r="P17" s="36">
        <v>0</v>
      </c>
      <c r="Q17" s="150">
        <v>0</v>
      </c>
      <c r="R17" s="36">
        <v>0</v>
      </c>
      <c r="S17" s="36">
        <v>0</v>
      </c>
      <c r="T17" s="36">
        <v>0</v>
      </c>
      <c r="U17" s="150">
        <v>0</v>
      </c>
      <c r="V17" s="36">
        <v>0</v>
      </c>
      <c r="W17" s="36">
        <v>0</v>
      </c>
      <c r="X17" s="36">
        <v>0</v>
      </c>
      <c r="Y17" s="150">
        <v>0</v>
      </c>
      <c r="Z17" s="36">
        <f>(AA17+AB17)</f>
        <v>1</v>
      </c>
      <c r="AA17" s="36">
        <v>0</v>
      </c>
      <c r="AB17" s="36">
        <v>1</v>
      </c>
      <c r="AC17" s="150">
        <f>(AA17/(AB17+AA17))</f>
        <v>0</v>
      </c>
      <c r="AD17" s="36">
        <v>0</v>
      </c>
      <c r="AE17" s="36">
        <v>0</v>
      </c>
      <c r="AF17" s="36">
        <v>0</v>
      </c>
      <c r="AG17" s="149">
        <v>0</v>
      </c>
    </row>
    <row r="18" spans="1:33" x14ac:dyDescent="0.3">
      <c r="A18" s="151" t="s">
        <v>22</v>
      </c>
      <c r="B18" s="37">
        <f>SUM(F18,J18,N18,R18,Z18,V18,AD18)</f>
        <v>38</v>
      </c>
      <c r="C18" s="36">
        <f>SUM(G18,K18,O18,S18,AA18,W18,AE18)</f>
        <v>6</v>
      </c>
      <c r="D18" s="36">
        <f>SUM(H18,L18,P18,T18,AB18,X18,AF18)</f>
        <v>32</v>
      </c>
      <c r="E18" s="149">
        <f>(C18/(D18+C18))</f>
        <v>0.15789473684210525</v>
      </c>
      <c r="F18" s="37">
        <f>(G18+H18)</f>
        <v>36</v>
      </c>
      <c r="G18" s="36">
        <v>6</v>
      </c>
      <c r="H18" s="36">
        <v>30</v>
      </c>
      <c r="I18" s="150">
        <f>(G18/(H18+G18))</f>
        <v>0.16666666666666666</v>
      </c>
      <c r="J18" s="36">
        <f>(K18+L18)</f>
        <v>0</v>
      </c>
      <c r="K18" s="36">
        <v>0</v>
      </c>
      <c r="L18" s="36">
        <v>0</v>
      </c>
      <c r="M18" s="150">
        <v>0</v>
      </c>
      <c r="N18" s="36">
        <v>0</v>
      </c>
      <c r="O18" s="36">
        <v>0</v>
      </c>
      <c r="P18" s="36">
        <v>0</v>
      </c>
      <c r="Q18" s="150">
        <v>0</v>
      </c>
      <c r="R18" s="36">
        <f>(S18+T18)</f>
        <v>1</v>
      </c>
      <c r="S18" s="36">
        <v>0</v>
      </c>
      <c r="T18" s="36">
        <v>1</v>
      </c>
      <c r="U18" s="150">
        <f>(S18/(T18+S18))</f>
        <v>0</v>
      </c>
      <c r="V18" s="36">
        <v>0</v>
      </c>
      <c r="W18" s="36">
        <v>0</v>
      </c>
      <c r="X18" s="36">
        <v>0</v>
      </c>
      <c r="Y18" s="150">
        <v>0</v>
      </c>
      <c r="Z18" s="36">
        <f>(AA18+AB18)</f>
        <v>1</v>
      </c>
      <c r="AA18" s="36">
        <v>0</v>
      </c>
      <c r="AB18" s="36">
        <v>1</v>
      </c>
      <c r="AC18" s="150">
        <f>(AA18/(AB18+AA18))</f>
        <v>0</v>
      </c>
      <c r="AD18" s="36">
        <v>0</v>
      </c>
      <c r="AE18" s="36">
        <v>0</v>
      </c>
      <c r="AF18" s="36">
        <v>0</v>
      </c>
      <c r="AG18" s="149">
        <v>0</v>
      </c>
    </row>
    <row r="19" spans="1:33" x14ac:dyDescent="0.3">
      <c r="A19" s="148" t="s">
        <v>415</v>
      </c>
      <c r="B19" s="146"/>
      <c r="C19" s="144"/>
      <c r="D19" s="144"/>
      <c r="E19" s="147"/>
      <c r="F19" s="146"/>
      <c r="G19" s="144"/>
      <c r="H19" s="144"/>
      <c r="I19" s="145"/>
      <c r="J19" s="144"/>
      <c r="K19" s="144"/>
      <c r="L19" s="144"/>
      <c r="M19" s="145"/>
      <c r="N19" s="144"/>
      <c r="O19" s="144"/>
      <c r="P19" s="144"/>
      <c r="Q19" s="145"/>
      <c r="R19" s="144"/>
      <c r="S19" s="144"/>
      <c r="T19" s="144"/>
      <c r="U19" s="145"/>
      <c r="V19" s="144"/>
      <c r="W19" s="144"/>
      <c r="X19" s="144"/>
      <c r="Y19" s="145"/>
      <c r="Z19" s="144"/>
      <c r="AA19" s="144"/>
      <c r="AB19" s="144"/>
      <c r="AC19" s="145"/>
      <c r="AD19" s="144"/>
      <c r="AE19" s="144"/>
      <c r="AF19" s="144"/>
      <c r="AG19" s="143"/>
    </row>
    <row r="20" spans="1:33" ht="15" thickBot="1" x14ac:dyDescent="0.35">
      <c r="A20" s="142" t="s">
        <v>414</v>
      </c>
      <c r="B20" s="171">
        <f>SUM(F20,J20,N20,R20,Z20,V20,AD20)</f>
        <v>1341</v>
      </c>
      <c r="C20" s="169">
        <f>SUM(G20,K20,O20,S20,AA20,W20,AE20)</f>
        <v>176</v>
      </c>
      <c r="D20" s="169">
        <f>SUM(H20,L20,P20,T20,AB20,X20,AF20)</f>
        <v>1165</v>
      </c>
      <c r="E20" s="168">
        <f>(C20/(D20+C20))</f>
        <v>0.13124533929903057</v>
      </c>
      <c r="F20" s="171">
        <f>(G20+H20)</f>
        <v>1254</v>
      </c>
      <c r="G20" s="169">
        <f>SUM(G8:G18)</f>
        <v>152</v>
      </c>
      <c r="H20" s="169">
        <f>SUM(H8:H18)</f>
        <v>1102</v>
      </c>
      <c r="I20" s="170">
        <f>(G20/(H20+G20))</f>
        <v>0.12121212121212122</v>
      </c>
      <c r="J20" s="169">
        <f>(K20+L20)</f>
        <v>27</v>
      </c>
      <c r="K20" s="169">
        <f>SUM(K8:K18)</f>
        <v>12</v>
      </c>
      <c r="L20" s="169">
        <f>SUM(L8:L18)</f>
        <v>15</v>
      </c>
      <c r="M20" s="170">
        <f>(K20/(L20+K20))</f>
        <v>0.44444444444444442</v>
      </c>
      <c r="N20" s="169">
        <f>(O20+P20)</f>
        <v>11</v>
      </c>
      <c r="O20" s="169">
        <f>SUM(O8:O18)</f>
        <v>2</v>
      </c>
      <c r="P20" s="169">
        <f>SUM(P8:P18)</f>
        <v>9</v>
      </c>
      <c r="Q20" s="170">
        <f>(O20/(P20+O20))</f>
        <v>0.18181818181818182</v>
      </c>
      <c r="R20" s="169">
        <f>SUM(R8:R18)</f>
        <v>8</v>
      </c>
      <c r="S20" s="169">
        <f>SUM(S8:S18)</f>
        <v>3</v>
      </c>
      <c r="T20" s="169">
        <f>SUM(T8:T18)</f>
        <v>5</v>
      </c>
      <c r="U20" s="170">
        <f>(S20/(T20+S20))</f>
        <v>0.375</v>
      </c>
      <c r="V20" s="169">
        <f>(W20+X20)</f>
        <v>3</v>
      </c>
      <c r="W20" s="169">
        <f>SUM(W8:W18)</f>
        <v>0</v>
      </c>
      <c r="X20" s="169">
        <f>SUM(X8:X18)</f>
        <v>3</v>
      </c>
      <c r="Y20" s="170">
        <f>(W20/(X20+W20))</f>
        <v>0</v>
      </c>
      <c r="Z20" s="169">
        <f>(AA20+AB20)</f>
        <v>38</v>
      </c>
      <c r="AA20" s="169">
        <f>SUM(AA8:AA18)</f>
        <v>7</v>
      </c>
      <c r="AB20" s="169">
        <f>SUM(AB8:AB18)</f>
        <v>31</v>
      </c>
      <c r="AC20" s="170">
        <f>(AA20/(AB20+AA20))</f>
        <v>0.18421052631578946</v>
      </c>
      <c r="AD20" s="169">
        <f>(AE20+AF20)</f>
        <v>0</v>
      </c>
      <c r="AE20" s="169">
        <f>SUM(AE8:AE18)</f>
        <v>0</v>
      </c>
      <c r="AF20" s="169">
        <f>SUM(AF8:AF18)</f>
        <v>0</v>
      </c>
      <c r="AG20" s="168">
        <v>0</v>
      </c>
    </row>
    <row r="21" spans="1:33" ht="15" thickBot="1" x14ac:dyDescent="0.35"/>
    <row r="22" spans="1:33" ht="18" x14ac:dyDescent="0.35">
      <c r="A22" s="167" t="s">
        <v>434</v>
      </c>
      <c r="B22" s="166"/>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5"/>
    </row>
    <row r="23" spans="1:33" x14ac:dyDescent="0.3">
      <c r="A23" s="156" t="s">
        <v>432</v>
      </c>
      <c r="B23" s="164">
        <v>2011</v>
      </c>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3"/>
    </row>
    <row r="24" spans="1:33" ht="31.5" customHeight="1" x14ac:dyDescent="0.3">
      <c r="A24" s="156"/>
      <c r="B24" s="162" t="s">
        <v>431</v>
      </c>
      <c r="C24" s="161"/>
      <c r="D24" s="161"/>
      <c r="E24" s="160"/>
      <c r="F24" s="159" t="s">
        <v>430</v>
      </c>
      <c r="G24" s="158"/>
      <c r="H24" s="158"/>
      <c r="I24" s="158"/>
      <c r="J24" s="158" t="s">
        <v>429</v>
      </c>
      <c r="K24" s="158"/>
      <c r="L24" s="158"/>
      <c r="M24" s="158"/>
      <c r="N24" s="158" t="s">
        <v>428</v>
      </c>
      <c r="O24" s="158"/>
      <c r="P24" s="158"/>
      <c r="Q24" s="158"/>
      <c r="R24" s="158" t="s">
        <v>427</v>
      </c>
      <c r="S24" s="158"/>
      <c r="T24" s="158"/>
      <c r="U24" s="158"/>
      <c r="V24" s="158" t="s">
        <v>426</v>
      </c>
      <c r="W24" s="158"/>
      <c r="X24" s="158"/>
      <c r="Y24" s="158"/>
      <c r="Z24" s="158" t="s">
        <v>425</v>
      </c>
      <c r="AA24" s="158"/>
      <c r="AB24" s="158"/>
      <c r="AC24" s="158"/>
      <c r="AD24" s="158" t="s">
        <v>424</v>
      </c>
      <c r="AE24" s="158"/>
      <c r="AF24" s="158"/>
      <c r="AG24" s="157"/>
    </row>
    <row r="25" spans="1:33" ht="117" x14ac:dyDescent="0.3">
      <c r="A25" s="156"/>
      <c r="B25" s="155" t="s">
        <v>423</v>
      </c>
      <c r="C25" s="153" t="s">
        <v>422</v>
      </c>
      <c r="D25" s="153" t="s">
        <v>421</v>
      </c>
      <c r="E25" s="152" t="s">
        <v>420</v>
      </c>
      <c r="F25" s="155" t="s">
        <v>419</v>
      </c>
      <c r="G25" s="153" t="s">
        <v>418</v>
      </c>
      <c r="H25" s="153" t="s">
        <v>417</v>
      </c>
      <c r="I25" s="154" t="s">
        <v>416</v>
      </c>
      <c r="J25" s="153" t="s">
        <v>419</v>
      </c>
      <c r="K25" s="153" t="s">
        <v>418</v>
      </c>
      <c r="L25" s="153" t="s">
        <v>417</v>
      </c>
      <c r="M25" s="154" t="s">
        <v>416</v>
      </c>
      <c r="N25" s="153" t="s">
        <v>419</v>
      </c>
      <c r="O25" s="153" t="s">
        <v>418</v>
      </c>
      <c r="P25" s="153" t="s">
        <v>417</v>
      </c>
      <c r="Q25" s="154" t="s">
        <v>416</v>
      </c>
      <c r="R25" s="153" t="s">
        <v>419</v>
      </c>
      <c r="S25" s="153" t="s">
        <v>418</v>
      </c>
      <c r="T25" s="153" t="s">
        <v>417</v>
      </c>
      <c r="U25" s="154" t="s">
        <v>416</v>
      </c>
      <c r="V25" s="153" t="s">
        <v>419</v>
      </c>
      <c r="W25" s="153" t="s">
        <v>418</v>
      </c>
      <c r="X25" s="153" t="s">
        <v>417</v>
      </c>
      <c r="Y25" s="154" t="s">
        <v>416</v>
      </c>
      <c r="Z25" s="153" t="s">
        <v>419</v>
      </c>
      <c r="AA25" s="153" t="s">
        <v>418</v>
      </c>
      <c r="AB25" s="153" t="s">
        <v>417</v>
      </c>
      <c r="AC25" s="154" t="s">
        <v>416</v>
      </c>
      <c r="AD25" s="153" t="s">
        <v>419</v>
      </c>
      <c r="AE25" s="153" t="s">
        <v>418</v>
      </c>
      <c r="AF25" s="153" t="s">
        <v>417</v>
      </c>
      <c r="AG25" s="152" t="s">
        <v>416</v>
      </c>
    </row>
    <row r="26" spans="1:33" x14ac:dyDescent="0.3">
      <c r="A26" s="148" t="s">
        <v>407</v>
      </c>
      <c r="B26" s="146"/>
      <c r="C26" s="144"/>
      <c r="D26" s="144"/>
      <c r="E26" s="147"/>
      <c r="F26" s="146"/>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7"/>
    </row>
    <row r="27" spans="1:33" x14ac:dyDescent="0.3">
      <c r="A27" s="151" t="s">
        <v>76</v>
      </c>
      <c r="B27" s="37">
        <f>SUM(F27,J27,N27,R27,Z27,V27,AD27)</f>
        <v>7482</v>
      </c>
      <c r="C27" s="36">
        <f>SUM(G27,K27,O27,S27,AA27,W27,AE27)</f>
        <v>1104</v>
      </c>
      <c r="D27" s="36">
        <f>SUM(H27,L27,P27,T27,AB27,X27,AF27)</f>
        <v>6378</v>
      </c>
      <c r="E27" s="149">
        <f>(C27/(D27+C27))</f>
        <v>0.14755412991178829</v>
      </c>
      <c r="F27" s="37">
        <f>(G27+H27)</f>
        <v>7029</v>
      </c>
      <c r="G27" s="36">
        <v>982</v>
      </c>
      <c r="H27" s="36">
        <v>6047</v>
      </c>
      <c r="I27" s="150">
        <f>(G27/(H27+G27))</f>
        <v>0.13970692843932281</v>
      </c>
      <c r="J27" s="37">
        <f>(K27+L27)</f>
        <v>118</v>
      </c>
      <c r="K27" s="36">
        <v>35</v>
      </c>
      <c r="L27" s="36">
        <v>83</v>
      </c>
      <c r="M27" s="150">
        <f>(K27/(L27+K27))</f>
        <v>0.29661016949152541</v>
      </c>
      <c r="N27" s="37">
        <f>(O27+P27)</f>
        <v>44</v>
      </c>
      <c r="O27" s="36">
        <v>3</v>
      </c>
      <c r="P27" s="36">
        <v>41</v>
      </c>
      <c r="Q27" s="150">
        <f>(O27/(P27+O27))</f>
        <v>6.8181818181818177E-2</v>
      </c>
      <c r="R27" s="37">
        <f>(S27+T27)</f>
        <v>33</v>
      </c>
      <c r="S27" s="36">
        <v>7</v>
      </c>
      <c r="T27" s="36">
        <v>26</v>
      </c>
      <c r="U27" s="150">
        <f>(S27/(T27+S27))</f>
        <v>0.21212121212121213</v>
      </c>
      <c r="V27" s="37">
        <f>(W27+X27)</f>
        <v>14</v>
      </c>
      <c r="W27" s="36">
        <v>3</v>
      </c>
      <c r="X27" s="36">
        <v>11</v>
      </c>
      <c r="Y27" s="150">
        <f>(W27/(X27+W27))</f>
        <v>0.21428571428571427</v>
      </c>
      <c r="Z27" s="37">
        <f>(AA27+AB27)</f>
        <v>241</v>
      </c>
      <c r="AA27" s="36">
        <v>73</v>
      </c>
      <c r="AB27" s="36">
        <v>168</v>
      </c>
      <c r="AC27" s="150">
        <f>(AA27/(AB27+AA27))</f>
        <v>0.30290456431535268</v>
      </c>
      <c r="AD27" s="37">
        <f>(AE27+AF27)</f>
        <v>3</v>
      </c>
      <c r="AE27" s="36">
        <v>1</v>
      </c>
      <c r="AF27" s="36">
        <v>2</v>
      </c>
      <c r="AG27" s="149">
        <f>(AE27/(AF27+AE27))</f>
        <v>0.33333333333333331</v>
      </c>
    </row>
    <row r="28" spans="1:33" x14ac:dyDescent="0.3">
      <c r="A28" s="148" t="s">
        <v>63</v>
      </c>
      <c r="B28" s="146"/>
      <c r="C28" s="144"/>
      <c r="D28" s="144"/>
      <c r="E28" s="147"/>
      <c r="F28" s="146"/>
      <c r="G28" s="144"/>
      <c r="H28" s="144"/>
      <c r="I28" s="145"/>
      <c r="J28" s="144"/>
      <c r="K28" s="144"/>
      <c r="L28" s="144"/>
      <c r="M28" s="145"/>
      <c r="N28" s="144"/>
      <c r="O28" s="144"/>
      <c r="P28" s="144"/>
      <c r="Q28" s="145"/>
      <c r="R28" s="144"/>
      <c r="S28" s="144"/>
      <c r="T28" s="144"/>
      <c r="U28" s="145"/>
      <c r="V28" s="144"/>
      <c r="W28" s="144"/>
      <c r="X28" s="144"/>
      <c r="Y28" s="145"/>
      <c r="Z28" s="144"/>
      <c r="AA28" s="144"/>
      <c r="AB28" s="144"/>
      <c r="AC28" s="145"/>
      <c r="AD28" s="144"/>
      <c r="AE28" s="144"/>
      <c r="AF28" s="144"/>
      <c r="AG28" s="143"/>
    </row>
    <row r="29" spans="1:33" x14ac:dyDescent="0.3">
      <c r="A29" s="151" t="s">
        <v>59</v>
      </c>
      <c r="B29" s="37">
        <f>SUM(F29,J29,N29,R29,Z29,V29,AD29)</f>
        <v>12</v>
      </c>
      <c r="C29" s="36">
        <f>SUM(G29,K29,O29,S29,AA29,W29,AE29)</f>
        <v>2</v>
      </c>
      <c r="D29" s="36">
        <f>SUM(H29,L29,P29,T29,AB29,X29,AF29)</f>
        <v>10</v>
      </c>
      <c r="E29" s="149">
        <f>(C29/(D29+C29))</f>
        <v>0.16666666666666666</v>
      </c>
      <c r="F29" s="36">
        <f>(G29+H29)</f>
        <v>8</v>
      </c>
      <c r="G29" s="36">
        <v>2</v>
      </c>
      <c r="H29" s="36">
        <v>6</v>
      </c>
      <c r="I29" s="150">
        <f>(G29/(H29+G29))</f>
        <v>0.25</v>
      </c>
      <c r="J29" s="36">
        <f>(K29+L29)</f>
        <v>4</v>
      </c>
      <c r="K29" s="36">
        <v>0</v>
      </c>
      <c r="L29" s="36">
        <v>4</v>
      </c>
      <c r="M29" s="150">
        <f>(K29/(L29+K29))</f>
        <v>0</v>
      </c>
      <c r="N29" s="36">
        <f>(O29+P29)</f>
        <v>0</v>
      </c>
      <c r="O29" s="36">
        <v>0</v>
      </c>
      <c r="P29" s="36">
        <v>0</v>
      </c>
      <c r="Q29" s="150" t="e">
        <f>(O29/(P29+O29))</f>
        <v>#DIV/0!</v>
      </c>
      <c r="R29" s="36">
        <f>(S29+T29)</f>
        <v>0</v>
      </c>
      <c r="S29" s="36">
        <v>0</v>
      </c>
      <c r="T29" s="36">
        <v>0</v>
      </c>
      <c r="U29" s="150" t="e">
        <f>(S29/(T29+S29))</f>
        <v>#DIV/0!</v>
      </c>
      <c r="V29" s="36">
        <f>(W29+X29)</f>
        <v>0</v>
      </c>
      <c r="W29" s="36">
        <v>0</v>
      </c>
      <c r="X29" s="36">
        <v>0</v>
      </c>
      <c r="Y29" s="150" t="e">
        <f>(W29/(X29+W29))</f>
        <v>#DIV/0!</v>
      </c>
      <c r="Z29" s="36">
        <f>(AA29+AB29)</f>
        <v>0</v>
      </c>
      <c r="AA29" s="36">
        <v>0</v>
      </c>
      <c r="AB29" s="36">
        <v>0</v>
      </c>
      <c r="AC29" s="150" t="e">
        <f>(AA29/(AB29+AA29))</f>
        <v>#DIV/0!</v>
      </c>
      <c r="AD29" s="36">
        <f>(AE29+AF29)</f>
        <v>0</v>
      </c>
      <c r="AE29" s="36">
        <v>0</v>
      </c>
      <c r="AF29" s="36">
        <v>0</v>
      </c>
      <c r="AG29" s="150" t="e">
        <f>(AE29/(AF29+AE29))</f>
        <v>#DIV/0!</v>
      </c>
    </row>
    <row r="30" spans="1:33" x14ac:dyDescent="0.3">
      <c r="A30" s="151" t="s">
        <v>57</v>
      </c>
      <c r="B30" s="37">
        <f>SUM(F30,J30,N30,R30,Z30,V30,AD30)</f>
        <v>864</v>
      </c>
      <c r="C30" s="36">
        <f>SUM(G30,K30,O30,S30,AA30,W30,AE30)</f>
        <v>87</v>
      </c>
      <c r="D30" s="36">
        <f>SUM(H30,L30,P30,T30,AB30,X30,AF30)</f>
        <v>777</v>
      </c>
      <c r="E30" s="149">
        <f>(C30/(D30+C30))</f>
        <v>0.10069444444444445</v>
      </c>
      <c r="F30" s="36">
        <f>(G30+H30)</f>
        <v>797</v>
      </c>
      <c r="G30" s="36">
        <v>78</v>
      </c>
      <c r="H30" s="36">
        <v>719</v>
      </c>
      <c r="I30" s="150">
        <f>(G30/(H30+G30))</f>
        <v>9.7867001254705141E-2</v>
      </c>
      <c r="J30" s="36">
        <f>(K30+L30)</f>
        <v>14</v>
      </c>
      <c r="K30" s="36">
        <v>2</v>
      </c>
      <c r="L30" s="36">
        <v>12</v>
      </c>
      <c r="M30" s="150">
        <f>(K30/(L30+K30))</f>
        <v>0.14285714285714285</v>
      </c>
      <c r="N30" s="36">
        <f>(O30+P30)</f>
        <v>6</v>
      </c>
      <c r="O30" s="36">
        <v>1</v>
      </c>
      <c r="P30" s="36">
        <v>5</v>
      </c>
      <c r="Q30" s="150">
        <f>(O30/(P30+O30))</f>
        <v>0.16666666666666666</v>
      </c>
      <c r="R30" s="36">
        <f>(S30+T30)</f>
        <v>16</v>
      </c>
      <c r="S30" s="36">
        <v>3</v>
      </c>
      <c r="T30" s="36">
        <v>13</v>
      </c>
      <c r="U30" s="150">
        <f>(S30/(T30+S30))</f>
        <v>0.1875</v>
      </c>
      <c r="V30" s="36">
        <f>(W30+X30)</f>
        <v>6</v>
      </c>
      <c r="W30" s="36">
        <v>0</v>
      </c>
      <c r="X30" s="36">
        <v>6</v>
      </c>
      <c r="Y30" s="150">
        <f>(W30/(X30+W30))</f>
        <v>0</v>
      </c>
      <c r="Z30" s="36">
        <f>(AA30+AB30)</f>
        <v>25</v>
      </c>
      <c r="AA30" s="36">
        <v>3</v>
      </c>
      <c r="AB30" s="36">
        <v>22</v>
      </c>
      <c r="AC30" s="150">
        <f>(AA30/(AB30+AA30))</f>
        <v>0.12</v>
      </c>
      <c r="AD30" s="36">
        <f>(AE30+AF30)</f>
        <v>0</v>
      </c>
      <c r="AE30" s="36">
        <v>0</v>
      </c>
      <c r="AF30" s="36">
        <v>0</v>
      </c>
      <c r="AG30" s="150" t="e">
        <f>(AE30/(AF30+AE30))</f>
        <v>#DIV/0!</v>
      </c>
    </row>
    <row r="31" spans="1:33" x14ac:dyDescent="0.3">
      <c r="A31" s="151" t="s">
        <v>44</v>
      </c>
      <c r="B31" s="37">
        <f>SUM(F31,J31,N31,R31,Z31,V31,AD31)</f>
        <v>29</v>
      </c>
      <c r="C31" s="36">
        <f>SUM(G31,K31,O31,S31,AA31,W31,AE31)</f>
        <v>5</v>
      </c>
      <c r="D31" s="36">
        <f>SUM(H31,L31,P31,T31,AB31,X31,AF31)</f>
        <v>24</v>
      </c>
      <c r="E31" s="149">
        <f>(C31/(D31+C31))</f>
        <v>0.17241379310344829</v>
      </c>
      <c r="F31" s="36">
        <f>(G31+H31)</f>
        <v>28</v>
      </c>
      <c r="G31" s="36">
        <v>5</v>
      </c>
      <c r="H31" s="36">
        <v>23</v>
      </c>
      <c r="I31" s="150">
        <f>(G31/(H31+G31))</f>
        <v>0.17857142857142858</v>
      </c>
      <c r="J31" s="36">
        <f>(K31+L31)</f>
        <v>1</v>
      </c>
      <c r="K31" s="36">
        <v>0</v>
      </c>
      <c r="L31" s="36">
        <v>1</v>
      </c>
      <c r="M31" s="150">
        <f>(K31/(L31+K31))</f>
        <v>0</v>
      </c>
      <c r="N31" s="36">
        <f>(O31+P31)</f>
        <v>0</v>
      </c>
      <c r="O31" s="36">
        <v>0</v>
      </c>
      <c r="P31" s="36">
        <v>0</v>
      </c>
      <c r="Q31" s="150" t="e">
        <f>(O31/(P31+O31))</f>
        <v>#DIV/0!</v>
      </c>
      <c r="R31" s="36">
        <f>(S31+T31)</f>
        <v>0</v>
      </c>
      <c r="S31" s="36">
        <v>0</v>
      </c>
      <c r="T31" s="36">
        <v>0</v>
      </c>
      <c r="U31" s="150" t="e">
        <f>(S31/(T31+S31))</f>
        <v>#DIV/0!</v>
      </c>
      <c r="V31" s="36">
        <f>(W31+X31)</f>
        <v>0</v>
      </c>
      <c r="W31" s="36">
        <v>0</v>
      </c>
      <c r="X31" s="36">
        <v>0</v>
      </c>
      <c r="Y31" s="150" t="e">
        <f>(W31/(X31+W31))</f>
        <v>#DIV/0!</v>
      </c>
      <c r="Z31" s="36">
        <f>(AA31+AB31)</f>
        <v>0</v>
      </c>
      <c r="AA31" s="36">
        <v>0</v>
      </c>
      <c r="AB31" s="36">
        <v>0</v>
      </c>
      <c r="AC31" s="150" t="e">
        <f>(AA31/(AB31+AA31))</f>
        <v>#DIV/0!</v>
      </c>
      <c r="AD31" s="36">
        <f>(AE31+AF31)</f>
        <v>0</v>
      </c>
      <c r="AE31" s="36">
        <v>0</v>
      </c>
      <c r="AF31" s="36">
        <v>0</v>
      </c>
      <c r="AG31" s="150" t="e">
        <f>(AE31/(AF31+AE31))</f>
        <v>#DIV/0!</v>
      </c>
    </row>
    <row r="32" spans="1:33" x14ac:dyDescent="0.3">
      <c r="A32" s="151" t="s">
        <v>42</v>
      </c>
      <c r="B32" s="37">
        <f>SUM(F32,J32,N32,R32,Z32,V32,AD32)</f>
        <v>57</v>
      </c>
      <c r="C32" s="36">
        <f>SUM(G32,K32,O32,S32,AA32,W32,AE32)</f>
        <v>21</v>
      </c>
      <c r="D32" s="36">
        <f>SUM(H32,L32,P32,T32,AB32,X32,AF32)</f>
        <v>36</v>
      </c>
      <c r="E32" s="149">
        <f>(C32/(D32+C32))</f>
        <v>0.36842105263157893</v>
      </c>
      <c r="F32" s="36">
        <f>(G32+H32)</f>
        <v>44</v>
      </c>
      <c r="G32" s="36">
        <v>11</v>
      </c>
      <c r="H32" s="36">
        <v>33</v>
      </c>
      <c r="I32" s="150">
        <f>(G32/(H32+G32))</f>
        <v>0.25</v>
      </c>
      <c r="J32" s="36">
        <f>(K32+L32)</f>
        <v>11</v>
      </c>
      <c r="K32" s="36">
        <v>9</v>
      </c>
      <c r="L32" s="36">
        <v>2</v>
      </c>
      <c r="M32" s="150">
        <f>(K32/(L32+K32))</f>
        <v>0.81818181818181823</v>
      </c>
      <c r="N32" s="36">
        <f>(O32+P32)</f>
        <v>0</v>
      </c>
      <c r="O32" s="36">
        <v>0</v>
      </c>
      <c r="P32" s="36">
        <v>0</v>
      </c>
      <c r="Q32" s="150" t="e">
        <f>(O32/(P32+O32))</f>
        <v>#DIV/0!</v>
      </c>
      <c r="R32" s="36">
        <f>(S32+T32)</f>
        <v>0</v>
      </c>
      <c r="S32" s="36">
        <v>0</v>
      </c>
      <c r="T32" s="36">
        <v>0</v>
      </c>
      <c r="U32" s="150" t="e">
        <f>(S32/(T32+S32))</f>
        <v>#DIV/0!</v>
      </c>
      <c r="V32" s="36">
        <f>(W32+X32)</f>
        <v>0</v>
      </c>
      <c r="W32" s="36">
        <v>0</v>
      </c>
      <c r="X32" s="36">
        <v>0</v>
      </c>
      <c r="Y32" s="150" t="e">
        <f>(W32/(X32+W32))</f>
        <v>#DIV/0!</v>
      </c>
      <c r="Z32" s="36">
        <f>(AA32+AB32)</f>
        <v>2</v>
      </c>
      <c r="AA32" s="36">
        <v>1</v>
      </c>
      <c r="AB32" s="36">
        <v>1</v>
      </c>
      <c r="AC32" s="150">
        <f>(AA32/(AB32+AA32))</f>
        <v>0.5</v>
      </c>
      <c r="AD32" s="36">
        <f>(AE32+AF32)</f>
        <v>0</v>
      </c>
      <c r="AE32" s="36">
        <v>0</v>
      </c>
      <c r="AF32" s="36">
        <v>0</v>
      </c>
      <c r="AG32" s="150" t="e">
        <f>(AE32/(AF32+AE32))</f>
        <v>#DIV/0!</v>
      </c>
    </row>
    <row r="33" spans="1:33" x14ac:dyDescent="0.3">
      <c r="A33" s="151" t="s">
        <v>40</v>
      </c>
      <c r="B33" s="37">
        <f>SUM(F33,J33,N33,R33,Z33,V33,AD33)</f>
        <v>107</v>
      </c>
      <c r="C33" s="36">
        <f>SUM(G33,K33,O33,S33,AA33,W33,AE33)</f>
        <v>8</v>
      </c>
      <c r="D33" s="36">
        <f>SUM(H33,L33,P33,T33,AB33,X33,AF33)</f>
        <v>99</v>
      </c>
      <c r="E33" s="149">
        <f>(C33/(D33+C33))</f>
        <v>7.476635514018691E-2</v>
      </c>
      <c r="F33" s="36">
        <f>(G33+H33)</f>
        <v>104</v>
      </c>
      <c r="G33" s="36">
        <v>7</v>
      </c>
      <c r="H33" s="36">
        <v>97</v>
      </c>
      <c r="I33" s="150">
        <f>(G33/(H33+G33))</f>
        <v>6.7307692307692304E-2</v>
      </c>
      <c r="J33" s="36">
        <f>(K33+L33)</f>
        <v>2</v>
      </c>
      <c r="K33" s="36">
        <v>0</v>
      </c>
      <c r="L33" s="36">
        <v>2</v>
      </c>
      <c r="M33" s="150">
        <f>(K33/(L33+K33))</f>
        <v>0</v>
      </c>
      <c r="N33" s="36">
        <f>(O33+P33)</f>
        <v>0</v>
      </c>
      <c r="O33" s="36">
        <v>0</v>
      </c>
      <c r="P33" s="36">
        <v>0</v>
      </c>
      <c r="Q33" s="150" t="e">
        <f>(O33/(P33+O33))</f>
        <v>#DIV/0!</v>
      </c>
      <c r="R33" s="36">
        <f>(S33+T33)</f>
        <v>0</v>
      </c>
      <c r="S33" s="36">
        <v>0</v>
      </c>
      <c r="T33" s="36">
        <v>0</v>
      </c>
      <c r="U33" s="150" t="e">
        <f>(S33/(T33+S33))</f>
        <v>#DIV/0!</v>
      </c>
      <c r="V33" s="36">
        <f>(W33+X33)</f>
        <v>0</v>
      </c>
      <c r="W33" s="36">
        <v>0</v>
      </c>
      <c r="X33" s="36">
        <v>0</v>
      </c>
      <c r="Y33" s="150" t="e">
        <f>(W33/(X33+W33))</f>
        <v>#DIV/0!</v>
      </c>
      <c r="Z33" s="36">
        <f>(AA33+AB33)</f>
        <v>1</v>
      </c>
      <c r="AA33" s="36">
        <v>1</v>
      </c>
      <c r="AB33" s="36">
        <v>0</v>
      </c>
      <c r="AC33" s="150">
        <f>(AA33/(AB33+AA33))</f>
        <v>1</v>
      </c>
      <c r="AD33" s="36">
        <f>(AE33+AF33)</f>
        <v>0</v>
      </c>
      <c r="AE33" s="36">
        <v>0</v>
      </c>
      <c r="AF33" s="36">
        <v>0</v>
      </c>
      <c r="AG33" s="150" t="e">
        <f>(AE33/(AF33+AE33))</f>
        <v>#DIV/0!</v>
      </c>
    </row>
    <row r="34" spans="1:33" x14ac:dyDescent="0.3">
      <c r="A34" s="151" t="s">
        <v>36</v>
      </c>
      <c r="B34" s="37">
        <f>SUM(F34,J34,N34,R34,Z34,V34,AD34)</f>
        <v>7</v>
      </c>
      <c r="C34" s="36">
        <f>SUM(G34,K34,O34,S34,AA34,W34,AE34)</f>
        <v>5</v>
      </c>
      <c r="D34" s="36">
        <f>SUM(H34,L34,P34,T34,AB34,X34,AF34)</f>
        <v>2</v>
      </c>
      <c r="E34" s="149">
        <f>(C34/(D34+C34))</f>
        <v>0.7142857142857143</v>
      </c>
      <c r="F34" s="36">
        <f>(G34+H34)</f>
        <v>7</v>
      </c>
      <c r="G34" s="36">
        <v>5</v>
      </c>
      <c r="H34" s="36">
        <v>2</v>
      </c>
      <c r="I34" s="150">
        <f>(G34/(H34+G34))</f>
        <v>0.7142857142857143</v>
      </c>
      <c r="J34" s="36">
        <f>(K34+L34)</f>
        <v>0</v>
      </c>
      <c r="K34" s="36">
        <v>0</v>
      </c>
      <c r="L34" s="36">
        <v>0</v>
      </c>
      <c r="M34" s="150" t="e">
        <f>(K34/(L34+K34))</f>
        <v>#DIV/0!</v>
      </c>
      <c r="N34" s="36">
        <f>(O34+P34)</f>
        <v>0</v>
      </c>
      <c r="O34" s="36">
        <v>0</v>
      </c>
      <c r="P34" s="36">
        <v>0</v>
      </c>
      <c r="Q34" s="150" t="e">
        <f>(O34/(P34+O34))</f>
        <v>#DIV/0!</v>
      </c>
      <c r="R34" s="36">
        <f>(S34+T34)</f>
        <v>0</v>
      </c>
      <c r="S34" s="36">
        <v>0</v>
      </c>
      <c r="T34" s="36">
        <v>0</v>
      </c>
      <c r="U34" s="150" t="e">
        <f>(S34/(T34+S34))</f>
        <v>#DIV/0!</v>
      </c>
      <c r="V34" s="36">
        <f>(W34+X34)</f>
        <v>0</v>
      </c>
      <c r="W34" s="36">
        <v>0</v>
      </c>
      <c r="X34" s="36">
        <v>0</v>
      </c>
      <c r="Y34" s="150" t="e">
        <f>(W34/(X34+W34))</f>
        <v>#DIV/0!</v>
      </c>
      <c r="Z34" s="36">
        <f>(AA34+AB34)</f>
        <v>0</v>
      </c>
      <c r="AA34" s="36">
        <v>0</v>
      </c>
      <c r="AB34" s="36">
        <v>0</v>
      </c>
      <c r="AC34" s="150" t="e">
        <f>(AA34/(AB34+AA34))</f>
        <v>#DIV/0!</v>
      </c>
      <c r="AD34" s="36">
        <f>(AE34+AF34)</f>
        <v>0</v>
      </c>
      <c r="AE34" s="36">
        <v>0</v>
      </c>
      <c r="AF34" s="36">
        <v>0</v>
      </c>
      <c r="AG34" s="150" t="e">
        <f>(AE34/(AF34+AE34))</f>
        <v>#DIV/0!</v>
      </c>
    </row>
    <row r="35" spans="1:33" x14ac:dyDescent="0.3">
      <c r="A35" s="151" t="s">
        <v>34</v>
      </c>
      <c r="B35" s="37">
        <f>SUM(F35,J35,N35,R35,Z35,V35,AD35)</f>
        <v>6</v>
      </c>
      <c r="C35" s="36">
        <f>SUM(G35,K35,O35,S35,AA35,W35,AE35)</f>
        <v>0</v>
      </c>
      <c r="D35" s="36">
        <f>SUM(H35,L35,P35,T35,AB35,X35,AF35)</f>
        <v>6</v>
      </c>
      <c r="E35" s="149">
        <f>(C35/(D35+C35))</f>
        <v>0</v>
      </c>
      <c r="F35" s="36">
        <f>(G35+H35)</f>
        <v>5</v>
      </c>
      <c r="G35" s="36">
        <v>0</v>
      </c>
      <c r="H35" s="36">
        <v>5</v>
      </c>
      <c r="I35" s="150">
        <f>(G35/(H35+G35))</f>
        <v>0</v>
      </c>
      <c r="J35" s="36">
        <f>(K35+L35)</f>
        <v>0</v>
      </c>
      <c r="K35" s="36">
        <v>0</v>
      </c>
      <c r="L35" s="36">
        <v>0</v>
      </c>
      <c r="M35" s="150" t="e">
        <f>(K35/(L35+K35))</f>
        <v>#DIV/0!</v>
      </c>
      <c r="N35" s="36">
        <f>(O35+P35)</f>
        <v>0</v>
      </c>
      <c r="O35" s="36">
        <v>0</v>
      </c>
      <c r="P35" s="36">
        <v>0</v>
      </c>
      <c r="Q35" s="150" t="e">
        <f>(O35/(P35+O35))</f>
        <v>#DIV/0!</v>
      </c>
      <c r="R35" s="36">
        <f>(S35+T35)</f>
        <v>0</v>
      </c>
      <c r="S35" s="36">
        <v>0</v>
      </c>
      <c r="T35" s="36">
        <v>0</v>
      </c>
      <c r="U35" s="150" t="e">
        <f>(S35/(T35+S35))</f>
        <v>#DIV/0!</v>
      </c>
      <c r="V35" s="36">
        <f>(W35+X35)</f>
        <v>0</v>
      </c>
      <c r="W35" s="36">
        <v>0</v>
      </c>
      <c r="X35" s="36">
        <v>0</v>
      </c>
      <c r="Y35" s="150" t="e">
        <f>(W35/(X35+W35))</f>
        <v>#DIV/0!</v>
      </c>
      <c r="Z35" s="36">
        <f>(AA35+AB35)</f>
        <v>1</v>
      </c>
      <c r="AA35" s="36">
        <v>0</v>
      </c>
      <c r="AB35" s="36">
        <v>1</v>
      </c>
      <c r="AC35" s="150">
        <f>(AA35/(AB35+AA35))</f>
        <v>0</v>
      </c>
      <c r="AD35" s="36">
        <f>(AE35+AF35)</f>
        <v>0</v>
      </c>
      <c r="AE35" s="36">
        <v>0</v>
      </c>
      <c r="AF35" s="36">
        <v>0</v>
      </c>
      <c r="AG35" s="150" t="e">
        <f>(AE35/(AF35+AE35))</f>
        <v>#DIV/0!</v>
      </c>
    </row>
    <row r="36" spans="1:33" x14ac:dyDescent="0.3">
      <c r="A36" s="151" t="s">
        <v>31</v>
      </c>
      <c r="B36" s="37">
        <f>SUM(F36,J36,N36,R36,Z36,V36,AD36)</f>
        <v>22</v>
      </c>
      <c r="C36" s="36">
        <f>SUM(G36,K36,O36,S36,AA36,W36,AE36)</f>
        <v>4</v>
      </c>
      <c r="D36" s="36">
        <f>SUM(H36,L36,P36,T36,AB36,X36,AF36)</f>
        <v>18</v>
      </c>
      <c r="E36" s="149">
        <f>(C36/(D36+C36))</f>
        <v>0.18181818181818182</v>
      </c>
      <c r="F36" s="36">
        <f>(G36+H36)</f>
        <v>21</v>
      </c>
      <c r="G36" s="36">
        <v>4</v>
      </c>
      <c r="H36" s="36">
        <v>17</v>
      </c>
      <c r="I36" s="150">
        <f>(G36/(H36+G36))</f>
        <v>0.19047619047619047</v>
      </c>
      <c r="J36" s="36">
        <f>(K36+L36)</f>
        <v>1</v>
      </c>
      <c r="K36" s="36">
        <v>0</v>
      </c>
      <c r="L36" s="36">
        <v>1</v>
      </c>
      <c r="M36" s="150">
        <f>(K36/(L36+K36))</f>
        <v>0</v>
      </c>
      <c r="N36" s="36">
        <f>(O36+P36)</f>
        <v>0</v>
      </c>
      <c r="O36" s="36">
        <v>0</v>
      </c>
      <c r="P36" s="36">
        <v>0</v>
      </c>
      <c r="Q36" s="150" t="e">
        <f>(O36/(P36+O36))</f>
        <v>#DIV/0!</v>
      </c>
      <c r="R36" s="36">
        <f>(S36+T36)</f>
        <v>0</v>
      </c>
      <c r="S36" s="36">
        <v>0</v>
      </c>
      <c r="T36" s="36">
        <v>0</v>
      </c>
      <c r="U36" s="150" t="e">
        <f>(S36/(T36+S36))</f>
        <v>#DIV/0!</v>
      </c>
      <c r="V36" s="36">
        <f>(W36+X36)</f>
        <v>0</v>
      </c>
      <c r="W36" s="36">
        <v>0</v>
      </c>
      <c r="X36" s="36">
        <v>0</v>
      </c>
      <c r="Y36" s="150" t="e">
        <f>(W36/(X36+W36))</f>
        <v>#DIV/0!</v>
      </c>
      <c r="Z36" s="36">
        <f>(AA36+AB36)</f>
        <v>0</v>
      </c>
      <c r="AA36" s="36">
        <v>0</v>
      </c>
      <c r="AB36" s="36">
        <v>0</v>
      </c>
      <c r="AC36" s="150" t="e">
        <f>(AA36/(AB36+AA36))</f>
        <v>#DIV/0!</v>
      </c>
      <c r="AD36" s="36">
        <f>(AE36+AF36)</f>
        <v>0</v>
      </c>
      <c r="AE36" s="36">
        <v>0</v>
      </c>
      <c r="AF36" s="36">
        <v>0</v>
      </c>
      <c r="AG36" s="150" t="e">
        <f>(AE36/(AF36+AE36))</f>
        <v>#DIV/0!</v>
      </c>
    </row>
    <row r="37" spans="1:33" x14ac:dyDescent="0.3">
      <c r="A37" s="151" t="s">
        <v>29</v>
      </c>
      <c r="B37" s="37">
        <f>SUM(F37,J37,N37,R37,Z37,V37,AD37)</f>
        <v>44</v>
      </c>
      <c r="C37" s="36">
        <f>SUM(G37,K37,O37,S37,AA37,W37,AE37)</f>
        <v>12</v>
      </c>
      <c r="D37" s="36">
        <f>SUM(H37,L37,P37,T37,AB37,X37,AF37)</f>
        <v>32</v>
      </c>
      <c r="E37" s="149">
        <f>(C37/(D37+C37))</f>
        <v>0.27272727272727271</v>
      </c>
      <c r="F37" s="36">
        <f>(G37+H37)</f>
        <v>41</v>
      </c>
      <c r="G37" s="36">
        <v>11</v>
      </c>
      <c r="H37" s="36">
        <v>30</v>
      </c>
      <c r="I37" s="150">
        <f>(G37/(H37+G37))</f>
        <v>0.26829268292682928</v>
      </c>
      <c r="J37" s="36">
        <f>(K37+L37)</f>
        <v>0</v>
      </c>
      <c r="K37" s="36">
        <v>0</v>
      </c>
      <c r="L37" s="36">
        <v>0</v>
      </c>
      <c r="M37" s="150" t="e">
        <f>(K37/(L37+K37))</f>
        <v>#DIV/0!</v>
      </c>
      <c r="N37" s="36">
        <f>(O37+P37)</f>
        <v>0</v>
      </c>
      <c r="O37" s="36">
        <v>0</v>
      </c>
      <c r="P37" s="36">
        <v>0</v>
      </c>
      <c r="Q37" s="150" t="e">
        <f>(O37/(P37+O37))</f>
        <v>#DIV/0!</v>
      </c>
      <c r="R37" s="36">
        <f>(S37+T37)</f>
        <v>0</v>
      </c>
      <c r="S37" s="36">
        <v>0</v>
      </c>
      <c r="T37" s="36">
        <v>0</v>
      </c>
      <c r="U37" s="150" t="e">
        <f>(S37/(T37+S37))</f>
        <v>#DIV/0!</v>
      </c>
      <c r="V37" s="36">
        <f>(W37+X37)</f>
        <v>1</v>
      </c>
      <c r="W37" s="36">
        <v>0</v>
      </c>
      <c r="X37" s="36">
        <v>1</v>
      </c>
      <c r="Y37" s="150">
        <f>(W37/(X37+W37))</f>
        <v>0</v>
      </c>
      <c r="Z37" s="36">
        <f>(AA37+AB37)</f>
        <v>2</v>
      </c>
      <c r="AA37" s="36">
        <v>1</v>
      </c>
      <c r="AB37" s="36">
        <v>1</v>
      </c>
      <c r="AC37" s="150">
        <f>(AA37/(AB37+AA37))</f>
        <v>0.5</v>
      </c>
      <c r="AD37" s="36">
        <f>(AE37+AF37)</f>
        <v>0</v>
      </c>
      <c r="AE37" s="36">
        <v>0</v>
      </c>
      <c r="AF37" s="36">
        <v>0</v>
      </c>
      <c r="AG37" s="150" t="e">
        <f>(AE37/(AF37+AE37))</f>
        <v>#DIV/0!</v>
      </c>
    </row>
    <row r="38" spans="1:33" x14ac:dyDescent="0.3">
      <c r="A38" s="151" t="s">
        <v>25</v>
      </c>
      <c r="B38" s="37">
        <f>SUM(F38,J38,N38,R38,Z38,V38,AD38)</f>
        <v>43</v>
      </c>
      <c r="C38" s="36">
        <f>SUM(G38,K38,O38,S38,AA38,W38,AE38)</f>
        <v>6</v>
      </c>
      <c r="D38" s="36">
        <f>SUM(H38,L38,P38,T38,AB38,X38,AF38)</f>
        <v>37</v>
      </c>
      <c r="E38" s="149">
        <f>(C38/(D38+C38))</f>
        <v>0.13953488372093023</v>
      </c>
      <c r="F38" s="36">
        <f>(G38+H38)</f>
        <v>42</v>
      </c>
      <c r="G38" s="36">
        <v>5</v>
      </c>
      <c r="H38" s="36">
        <v>37</v>
      </c>
      <c r="I38" s="150">
        <f>(G38/(H38+G38))</f>
        <v>0.11904761904761904</v>
      </c>
      <c r="J38" s="36">
        <f>(K38+L38)</f>
        <v>1</v>
      </c>
      <c r="K38" s="36">
        <v>1</v>
      </c>
      <c r="L38" s="36"/>
      <c r="M38" s="150">
        <f>(K38/(L38+K38))</f>
        <v>1</v>
      </c>
      <c r="N38" s="36">
        <f>(O38+P38)</f>
        <v>0</v>
      </c>
      <c r="O38" s="36">
        <v>0</v>
      </c>
      <c r="P38" s="36">
        <v>0</v>
      </c>
      <c r="Q38" s="150" t="e">
        <f>(O38/(P38+O38))</f>
        <v>#DIV/0!</v>
      </c>
      <c r="R38" s="36">
        <f>(S38+T38)</f>
        <v>0</v>
      </c>
      <c r="S38" s="36">
        <v>0</v>
      </c>
      <c r="T38" s="36">
        <v>0</v>
      </c>
      <c r="U38" s="150" t="e">
        <f>(S38/(T38+S38))</f>
        <v>#DIV/0!</v>
      </c>
      <c r="V38" s="36">
        <f>(W38+X38)</f>
        <v>0</v>
      </c>
      <c r="W38" s="36">
        <v>0</v>
      </c>
      <c r="X38" s="36">
        <v>0</v>
      </c>
      <c r="Y38" s="150" t="e">
        <f>(W38/(X38+W38))</f>
        <v>#DIV/0!</v>
      </c>
      <c r="Z38" s="36">
        <f>(AA38+AB38)</f>
        <v>0</v>
      </c>
      <c r="AA38" s="36">
        <v>0</v>
      </c>
      <c r="AB38" s="36">
        <v>0</v>
      </c>
      <c r="AC38" s="150" t="e">
        <f>(AA38/(AB38+AA38))</f>
        <v>#DIV/0!</v>
      </c>
      <c r="AD38" s="36">
        <f>(AE38+AF38)</f>
        <v>0</v>
      </c>
      <c r="AE38" s="36">
        <v>0</v>
      </c>
      <c r="AF38" s="36">
        <v>0</v>
      </c>
      <c r="AG38" s="150" t="e">
        <f>(AE38/(AF38+AE38))</f>
        <v>#DIV/0!</v>
      </c>
    </row>
    <row r="39" spans="1:33" x14ac:dyDescent="0.3">
      <c r="A39" s="151" t="s">
        <v>22</v>
      </c>
      <c r="B39" s="37">
        <f>SUM(F39,J39,N39,R39,Z39,V39,AD39)</f>
        <v>35</v>
      </c>
      <c r="C39" s="36">
        <f>SUM(G39,K39,O39,S39,AA39,W39,AE39)</f>
        <v>7</v>
      </c>
      <c r="D39" s="36">
        <f>SUM(H39,L39,P39,T39,AB39,X39,AF39)</f>
        <v>28</v>
      </c>
      <c r="E39" s="149">
        <f>(C39/(D39+C39))</f>
        <v>0.2</v>
      </c>
      <c r="F39" s="36">
        <f>(G39+H39)</f>
        <v>31</v>
      </c>
      <c r="G39" s="36">
        <v>4</v>
      </c>
      <c r="H39" s="36">
        <v>27</v>
      </c>
      <c r="I39" s="150">
        <f>(G39/(H39+G39))</f>
        <v>0.12903225806451613</v>
      </c>
      <c r="J39" s="36">
        <f>(K39+L39)</f>
        <v>1</v>
      </c>
      <c r="K39" s="36">
        <v>0</v>
      </c>
      <c r="L39" s="36">
        <v>1</v>
      </c>
      <c r="M39" s="150">
        <f>(K39/(L39+K39))</f>
        <v>0</v>
      </c>
      <c r="N39" s="36">
        <f>(O39+P39)</f>
        <v>0</v>
      </c>
      <c r="O39" s="36">
        <v>0</v>
      </c>
      <c r="P39" s="36">
        <v>0</v>
      </c>
      <c r="Q39" s="150" t="e">
        <f>(O39/(P39+O39))</f>
        <v>#DIV/0!</v>
      </c>
      <c r="R39" s="36">
        <f>(S39+T39)</f>
        <v>0</v>
      </c>
      <c r="S39" s="36">
        <v>0</v>
      </c>
      <c r="T39" s="36">
        <v>0</v>
      </c>
      <c r="U39" s="150" t="e">
        <f>(S39/(T39+S39))</f>
        <v>#DIV/0!</v>
      </c>
      <c r="V39" s="36">
        <f>(W39+X39)</f>
        <v>0</v>
      </c>
      <c r="W39" s="36">
        <v>0</v>
      </c>
      <c r="X39" s="36">
        <v>0</v>
      </c>
      <c r="Y39" s="150" t="e">
        <f>(W39/(X39+W39))</f>
        <v>#DIV/0!</v>
      </c>
      <c r="Z39" s="36">
        <f>(AA39+AB39)</f>
        <v>3</v>
      </c>
      <c r="AA39" s="36">
        <v>3</v>
      </c>
      <c r="AB39" s="36">
        <v>0</v>
      </c>
      <c r="AC39" s="150">
        <f>(AA39/(AB39+AA39))</f>
        <v>1</v>
      </c>
      <c r="AD39" s="36">
        <f>(AE39+AF39)</f>
        <v>0</v>
      </c>
      <c r="AE39" s="36">
        <v>0</v>
      </c>
      <c r="AF39" s="36">
        <v>0</v>
      </c>
      <c r="AG39" s="150" t="e">
        <f>(AE39/(AF39+AE39))</f>
        <v>#DIV/0!</v>
      </c>
    </row>
    <row r="40" spans="1:33" x14ac:dyDescent="0.3">
      <c r="A40" s="148" t="s">
        <v>415</v>
      </c>
      <c r="B40" s="146"/>
      <c r="C40" s="144"/>
      <c r="D40" s="144"/>
      <c r="E40" s="147"/>
      <c r="F40" s="146"/>
      <c r="G40" s="144"/>
      <c r="H40" s="144"/>
      <c r="I40" s="145"/>
      <c r="J40" s="144"/>
      <c r="K40" s="144"/>
      <c r="L40" s="144"/>
      <c r="M40" s="145"/>
      <c r="N40" s="144"/>
      <c r="O40" s="144"/>
      <c r="P40" s="144"/>
      <c r="Q40" s="145"/>
      <c r="R40" s="144"/>
      <c r="S40" s="144"/>
      <c r="T40" s="144"/>
      <c r="U40" s="145"/>
      <c r="V40" s="144"/>
      <c r="W40" s="144"/>
      <c r="X40" s="144"/>
      <c r="Y40" s="145"/>
      <c r="Z40" s="144"/>
      <c r="AA40" s="144"/>
      <c r="AB40" s="144"/>
      <c r="AC40" s="145"/>
      <c r="AD40" s="144"/>
      <c r="AE40" s="144"/>
      <c r="AF40" s="144"/>
      <c r="AG40" s="143"/>
    </row>
    <row r="41" spans="1:33" ht="15" thickBot="1" x14ac:dyDescent="0.35">
      <c r="A41" s="142" t="s">
        <v>414</v>
      </c>
      <c r="B41" s="141">
        <f>SUM(F41,J41,N41,R41,Z41,V41,AD41)</f>
        <v>1226</v>
      </c>
      <c r="C41" s="139">
        <f>SUM(C29:C39)</f>
        <v>157</v>
      </c>
      <c r="D41" s="139">
        <f>SUM(D29:D39)</f>
        <v>1069</v>
      </c>
      <c r="E41" s="138">
        <f>(C41/(D41+C41))</f>
        <v>0.12805872756933115</v>
      </c>
      <c r="F41" s="139">
        <f>SUM(F29:F39)</f>
        <v>1128</v>
      </c>
      <c r="G41" s="139">
        <f>SUM(G29:G39)</f>
        <v>132</v>
      </c>
      <c r="H41" s="139">
        <f>SUM(H29:H39)</f>
        <v>996</v>
      </c>
      <c r="I41" s="140">
        <f>(G41/(H41+G41))</f>
        <v>0.11702127659574468</v>
      </c>
      <c r="J41" s="139">
        <f>SUM(J29:J39)</f>
        <v>35</v>
      </c>
      <c r="K41" s="139">
        <f>SUM(K29:K39)</f>
        <v>12</v>
      </c>
      <c r="L41" s="139">
        <f>SUM(L29:L39)</f>
        <v>23</v>
      </c>
      <c r="M41" s="140">
        <f>(K41/(L41+K41))</f>
        <v>0.34285714285714286</v>
      </c>
      <c r="N41" s="139">
        <f>(O41+P41)</f>
        <v>6</v>
      </c>
      <c r="O41" s="139">
        <f>SUM(O29:O39)</f>
        <v>1</v>
      </c>
      <c r="P41" s="139">
        <f>SUM(P29:P39)</f>
        <v>5</v>
      </c>
      <c r="Q41" s="140">
        <f>(O41/(P41+O41))</f>
        <v>0.16666666666666666</v>
      </c>
      <c r="R41" s="139">
        <f>(S41+T41)</f>
        <v>16</v>
      </c>
      <c r="S41" s="139">
        <f>SUM(S29:S39)</f>
        <v>3</v>
      </c>
      <c r="T41" s="139">
        <f>SUM(T29:T39)</f>
        <v>13</v>
      </c>
      <c r="U41" s="140">
        <f>(S41/(T41+S41))</f>
        <v>0.1875</v>
      </c>
      <c r="V41" s="139">
        <f>(W41+X41)</f>
        <v>7</v>
      </c>
      <c r="W41" s="139">
        <f>SUM(W29:W39)</f>
        <v>0</v>
      </c>
      <c r="X41" s="139">
        <f>SUM(X29:X39)</f>
        <v>7</v>
      </c>
      <c r="Y41" s="140">
        <f>(W41/(X41+W41))</f>
        <v>0</v>
      </c>
      <c r="Z41" s="139">
        <f>SUM(Z29:Z39)</f>
        <v>34</v>
      </c>
      <c r="AA41" s="139">
        <f>SUM(AA29:AA39)</f>
        <v>9</v>
      </c>
      <c r="AB41" s="139">
        <f>SUM(AB29:AB39)</f>
        <v>25</v>
      </c>
      <c r="AC41" s="140">
        <f>(AA41/(AB41+AA41))</f>
        <v>0.26470588235294118</v>
      </c>
      <c r="AD41" s="139">
        <f>(AE41+AF41)</f>
        <v>0</v>
      </c>
      <c r="AE41" s="139">
        <f>SUM(AE29:AE39)</f>
        <v>0</v>
      </c>
      <c r="AF41" s="139">
        <f>SUM(AF29:AF39)</f>
        <v>0</v>
      </c>
      <c r="AG41" s="150" t="e">
        <f>(AE41/(AF41+AE41))</f>
        <v>#DIV/0!</v>
      </c>
    </row>
    <row r="42" spans="1:33" ht="15" thickBot="1" x14ac:dyDescent="0.35"/>
    <row r="43" spans="1:33" ht="18" x14ac:dyDescent="0.35">
      <c r="A43" s="167" t="s">
        <v>433</v>
      </c>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5"/>
    </row>
    <row r="44" spans="1:33" x14ac:dyDescent="0.3">
      <c r="A44" s="156" t="s">
        <v>432</v>
      </c>
      <c r="B44" s="164">
        <v>2012</v>
      </c>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3"/>
    </row>
    <row r="45" spans="1:33" ht="31.5" customHeight="1" x14ac:dyDescent="0.3">
      <c r="A45" s="156"/>
      <c r="B45" s="162" t="s">
        <v>431</v>
      </c>
      <c r="C45" s="161"/>
      <c r="D45" s="161"/>
      <c r="E45" s="160"/>
      <c r="F45" s="159" t="s">
        <v>430</v>
      </c>
      <c r="G45" s="158"/>
      <c r="H45" s="158"/>
      <c r="I45" s="158"/>
      <c r="J45" s="158" t="s">
        <v>429</v>
      </c>
      <c r="K45" s="158"/>
      <c r="L45" s="158"/>
      <c r="M45" s="158"/>
      <c r="N45" s="158" t="s">
        <v>428</v>
      </c>
      <c r="O45" s="158"/>
      <c r="P45" s="158"/>
      <c r="Q45" s="158"/>
      <c r="R45" s="158" t="s">
        <v>427</v>
      </c>
      <c r="S45" s="158"/>
      <c r="T45" s="158"/>
      <c r="U45" s="158"/>
      <c r="V45" s="158" t="s">
        <v>426</v>
      </c>
      <c r="W45" s="158"/>
      <c r="X45" s="158"/>
      <c r="Y45" s="158"/>
      <c r="Z45" s="158" t="s">
        <v>425</v>
      </c>
      <c r="AA45" s="158"/>
      <c r="AB45" s="158"/>
      <c r="AC45" s="158"/>
      <c r="AD45" s="158" t="s">
        <v>424</v>
      </c>
      <c r="AE45" s="158"/>
      <c r="AF45" s="158"/>
      <c r="AG45" s="157"/>
    </row>
    <row r="46" spans="1:33" ht="117" x14ac:dyDescent="0.3">
      <c r="A46" s="156"/>
      <c r="B46" s="155" t="s">
        <v>423</v>
      </c>
      <c r="C46" s="153" t="s">
        <v>422</v>
      </c>
      <c r="D46" s="153" t="s">
        <v>421</v>
      </c>
      <c r="E46" s="152" t="s">
        <v>420</v>
      </c>
      <c r="F46" s="155" t="s">
        <v>419</v>
      </c>
      <c r="G46" s="153" t="s">
        <v>418</v>
      </c>
      <c r="H46" s="153" t="s">
        <v>417</v>
      </c>
      <c r="I46" s="154" t="s">
        <v>416</v>
      </c>
      <c r="J46" s="153" t="s">
        <v>419</v>
      </c>
      <c r="K46" s="153" t="s">
        <v>418</v>
      </c>
      <c r="L46" s="153" t="s">
        <v>417</v>
      </c>
      <c r="M46" s="154" t="s">
        <v>416</v>
      </c>
      <c r="N46" s="153" t="s">
        <v>419</v>
      </c>
      <c r="O46" s="153" t="s">
        <v>418</v>
      </c>
      <c r="P46" s="153" t="s">
        <v>417</v>
      </c>
      <c r="Q46" s="154" t="s">
        <v>416</v>
      </c>
      <c r="R46" s="153" t="s">
        <v>419</v>
      </c>
      <c r="S46" s="153" t="s">
        <v>418</v>
      </c>
      <c r="T46" s="153" t="s">
        <v>417</v>
      </c>
      <c r="U46" s="154" t="s">
        <v>416</v>
      </c>
      <c r="V46" s="153" t="s">
        <v>419</v>
      </c>
      <c r="W46" s="153" t="s">
        <v>418</v>
      </c>
      <c r="X46" s="153" t="s">
        <v>417</v>
      </c>
      <c r="Y46" s="154" t="s">
        <v>416</v>
      </c>
      <c r="Z46" s="153" t="s">
        <v>419</v>
      </c>
      <c r="AA46" s="153" t="s">
        <v>418</v>
      </c>
      <c r="AB46" s="153" t="s">
        <v>417</v>
      </c>
      <c r="AC46" s="154" t="s">
        <v>416</v>
      </c>
      <c r="AD46" s="153" t="s">
        <v>419</v>
      </c>
      <c r="AE46" s="153" t="s">
        <v>418</v>
      </c>
      <c r="AF46" s="153" t="s">
        <v>417</v>
      </c>
      <c r="AG46" s="152" t="s">
        <v>416</v>
      </c>
    </row>
    <row r="47" spans="1:33" x14ac:dyDescent="0.3">
      <c r="A47" s="148" t="s">
        <v>407</v>
      </c>
      <c r="B47" s="146"/>
      <c r="C47" s="144"/>
      <c r="D47" s="144"/>
      <c r="E47" s="147"/>
      <c r="F47" s="146"/>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7"/>
    </row>
    <row r="48" spans="1:33" x14ac:dyDescent="0.3">
      <c r="A48" s="151" t="s">
        <v>76</v>
      </c>
      <c r="B48" s="37">
        <f>SUM(F48,J48,N48,R48,Z48,V48,AD48)</f>
        <v>8785</v>
      </c>
      <c r="C48" s="36">
        <f>SUM(G48,K48,O48,S48,AA48,W48,AE48)</f>
        <v>1197</v>
      </c>
      <c r="D48" s="36">
        <f>SUM(H48,L48,P48,T48,AB48,X48,AF48)</f>
        <v>7588</v>
      </c>
      <c r="E48" s="149">
        <f>(C48/(D48+C48))</f>
        <v>0.13625498007968129</v>
      </c>
      <c r="F48" s="37">
        <f>(G48+H48)</f>
        <v>8232</v>
      </c>
      <c r="G48" s="36">
        <v>1045</v>
      </c>
      <c r="H48" s="36">
        <v>7187</v>
      </c>
      <c r="I48" s="150">
        <f>(G48/(H48+G48))</f>
        <v>0.12694363459669583</v>
      </c>
      <c r="J48" s="37">
        <f>(K48+L48)</f>
        <v>138</v>
      </c>
      <c r="K48" s="36">
        <v>42</v>
      </c>
      <c r="L48" s="36">
        <v>96</v>
      </c>
      <c r="M48" s="150">
        <f>(K48/(L48+K48))</f>
        <v>0.30434782608695654</v>
      </c>
      <c r="N48" s="37">
        <f>(O48+P48)</f>
        <v>50</v>
      </c>
      <c r="O48" s="36">
        <v>6</v>
      </c>
      <c r="P48" s="36">
        <v>44</v>
      </c>
      <c r="Q48" s="150">
        <f>(O48/(P48+O48))</f>
        <v>0.12</v>
      </c>
      <c r="R48" s="37">
        <f>(S48+T48)</f>
        <v>27</v>
      </c>
      <c r="S48" s="36">
        <v>11</v>
      </c>
      <c r="T48" s="36">
        <v>16</v>
      </c>
      <c r="U48" s="150">
        <f>(S48/(T48+S48))</f>
        <v>0.40740740740740738</v>
      </c>
      <c r="V48" s="37">
        <f>(W48+X48)</f>
        <v>21</v>
      </c>
      <c r="W48" s="36">
        <v>5</v>
      </c>
      <c r="X48" s="36">
        <v>16</v>
      </c>
      <c r="Y48" s="150">
        <f>(W48/(X48+W48))</f>
        <v>0.23809523809523808</v>
      </c>
      <c r="Z48" s="37">
        <f>(AA48+AB48)</f>
        <v>316</v>
      </c>
      <c r="AA48" s="36">
        <v>88</v>
      </c>
      <c r="AB48" s="36">
        <v>228</v>
      </c>
      <c r="AC48" s="150">
        <f>(AA48/(AB48+AA48))</f>
        <v>0.27848101265822783</v>
      </c>
      <c r="AD48" s="37">
        <f>(AE48+AF48)</f>
        <v>1</v>
      </c>
      <c r="AE48" s="36">
        <v>0</v>
      </c>
      <c r="AF48" s="36">
        <v>1</v>
      </c>
      <c r="AG48" s="149">
        <f>(AE48/(AF48+AE48))</f>
        <v>0</v>
      </c>
    </row>
    <row r="49" spans="1:33" x14ac:dyDescent="0.3">
      <c r="A49" s="148" t="s">
        <v>63</v>
      </c>
      <c r="B49" s="146"/>
      <c r="C49" s="144"/>
      <c r="D49" s="144"/>
      <c r="E49" s="147"/>
      <c r="F49" s="146"/>
      <c r="G49" s="144"/>
      <c r="H49" s="144"/>
      <c r="I49" s="145"/>
      <c r="J49" s="144"/>
      <c r="K49" s="144"/>
      <c r="L49" s="144"/>
      <c r="M49" s="145"/>
      <c r="N49" s="144"/>
      <c r="O49" s="144"/>
      <c r="P49" s="144"/>
      <c r="Q49" s="145"/>
      <c r="R49" s="144"/>
      <c r="S49" s="144"/>
      <c r="T49" s="144"/>
      <c r="U49" s="145"/>
      <c r="V49" s="144"/>
      <c r="W49" s="144"/>
      <c r="X49" s="144"/>
      <c r="Y49" s="145"/>
      <c r="Z49" s="144"/>
      <c r="AA49" s="144"/>
      <c r="AB49" s="144"/>
      <c r="AC49" s="145"/>
      <c r="AD49" s="144"/>
      <c r="AE49" s="144"/>
      <c r="AF49" s="144"/>
      <c r="AG49" s="143"/>
    </row>
    <row r="50" spans="1:33" x14ac:dyDescent="0.3">
      <c r="A50" s="151" t="s">
        <v>59</v>
      </c>
      <c r="B50" s="37">
        <f>SUM(F50,J50,N50,R50,Z50,V50,AD50)</f>
        <v>31</v>
      </c>
      <c r="C50" s="36">
        <f>SUM(G50,K50,O50,S50,AA50,W50,AE50)</f>
        <v>7</v>
      </c>
      <c r="D50" s="36">
        <f>SUM(H50,L50,P50,T50,AB50,X50,AF50)</f>
        <v>24</v>
      </c>
      <c r="E50" s="149">
        <f>(C50/(D50+C50))</f>
        <v>0.22580645161290322</v>
      </c>
      <c r="F50" s="36">
        <f>(G50+H50)</f>
        <v>24</v>
      </c>
      <c r="G50" s="36">
        <v>3</v>
      </c>
      <c r="H50" s="36">
        <v>21</v>
      </c>
      <c r="I50" s="150">
        <f>(G50/(H50+G50))</f>
        <v>0.125</v>
      </c>
      <c r="J50" s="36">
        <f>(K50+L50)</f>
        <v>6</v>
      </c>
      <c r="K50" s="36">
        <v>3</v>
      </c>
      <c r="L50" s="36">
        <v>3</v>
      </c>
      <c r="M50" s="150">
        <f>(K50/(L50+K50))</f>
        <v>0.5</v>
      </c>
      <c r="N50" s="36">
        <f>(O50+P50)</f>
        <v>0</v>
      </c>
      <c r="O50" s="36">
        <v>0</v>
      </c>
      <c r="P50" s="36">
        <v>0</v>
      </c>
      <c r="Q50" s="150">
        <v>0</v>
      </c>
      <c r="R50" s="36">
        <f>(S50+T50)</f>
        <v>0</v>
      </c>
      <c r="S50" s="36">
        <v>0</v>
      </c>
      <c r="T50" s="36">
        <v>0</v>
      </c>
      <c r="U50" s="150">
        <v>0</v>
      </c>
      <c r="V50" s="36">
        <f>(W50+X50)</f>
        <v>0</v>
      </c>
      <c r="W50" s="36">
        <v>0</v>
      </c>
      <c r="X50" s="36">
        <v>0</v>
      </c>
      <c r="Y50" s="150">
        <v>0</v>
      </c>
      <c r="Z50" s="36">
        <f>(AA50+AB50)</f>
        <v>1</v>
      </c>
      <c r="AA50" s="36">
        <v>1</v>
      </c>
      <c r="AB50" s="36">
        <v>0</v>
      </c>
      <c r="AC50" s="150">
        <v>0</v>
      </c>
      <c r="AD50" s="36">
        <f>(AE50+AF50)</f>
        <v>0</v>
      </c>
      <c r="AE50" s="36">
        <v>0</v>
      </c>
      <c r="AF50" s="36">
        <v>0</v>
      </c>
      <c r="AG50" s="149">
        <v>0</v>
      </c>
    </row>
    <row r="51" spans="1:33" x14ac:dyDescent="0.3">
      <c r="A51" s="151" t="s">
        <v>57</v>
      </c>
      <c r="B51" s="37">
        <f>SUM(F51,J51,N51,R51,Z51,V51,AD51)</f>
        <v>1002</v>
      </c>
      <c r="C51" s="36">
        <f>SUM(G51,K51,O51,S51,AA51,W51,AE51)</f>
        <v>103</v>
      </c>
      <c r="D51" s="36">
        <f>SUM(H51,L51,P51,T51,AB51,X51,AF51)</f>
        <v>899</v>
      </c>
      <c r="E51" s="149">
        <f>(C51/(D51+C51))</f>
        <v>0.10279441117764471</v>
      </c>
      <c r="F51" s="36">
        <f>(G51+H51)</f>
        <v>941</v>
      </c>
      <c r="G51" s="36">
        <v>96</v>
      </c>
      <c r="H51" s="36">
        <v>845</v>
      </c>
      <c r="I51" s="150">
        <f>(G51/(H51+G51))</f>
        <v>0.10201912858660998</v>
      </c>
      <c r="J51" s="36">
        <f>(K51+L51)</f>
        <v>12</v>
      </c>
      <c r="K51" s="36">
        <v>1</v>
      </c>
      <c r="L51" s="36">
        <v>11</v>
      </c>
      <c r="M51" s="150">
        <f>(K51/(L51+K51))</f>
        <v>8.3333333333333329E-2</v>
      </c>
      <c r="N51" s="36">
        <f>(O51+P51)</f>
        <v>8</v>
      </c>
      <c r="O51" s="36">
        <v>0</v>
      </c>
      <c r="P51" s="36">
        <v>8</v>
      </c>
      <c r="Q51" s="150">
        <f>(O51/(P51+O51))</f>
        <v>0</v>
      </c>
      <c r="R51" s="36">
        <f>(S51+T51)</f>
        <v>11</v>
      </c>
      <c r="S51" s="36">
        <v>2</v>
      </c>
      <c r="T51" s="36">
        <v>9</v>
      </c>
      <c r="U51" s="150">
        <f>(S51/(T51+S51))</f>
        <v>0.18181818181818182</v>
      </c>
      <c r="V51" s="36">
        <f>(W51+X51)</f>
        <v>6</v>
      </c>
      <c r="W51" s="36">
        <v>2</v>
      </c>
      <c r="X51" s="36">
        <v>4</v>
      </c>
      <c r="Y51" s="150">
        <f>(W51/(X51+W51))</f>
        <v>0.33333333333333331</v>
      </c>
      <c r="Z51" s="36">
        <f>(AA51+AB51)</f>
        <v>24</v>
      </c>
      <c r="AA51" s="36">
        <v>2</v>
      </c>
      <c r="AB51" s="36">
        <v>22</v>
      </c>
      <c r="AC51" s="150">
        <f>(AA51/(AB51+AA51))</f>
        <v>8.3333333333333329E-2</v>
      </c>
      <c r="AD51" s="36">
        <f>(AE51+AF51)</f>
        <v>0</v>
      </c>
      <c r="AE51" s="36">
        <v>0</v>
      </c>
      <c r="AF51" s="36">
        <v>0</v>
      </c>
      <c r="AG51" s="149">
        <v>0</v>
      </c>
    </row>
    <row r="52" spans="1:33" x14ac:dyDescent="0.3">
      <c r="A52" s="151" t="s">
        <v>44</v>
      </c>
      <c r="B52" s="37">
        <f>SUM(F52,J52,N52,R52,Z52,V52,AD52)</f>
        <v>22</v>
      </c>
      <c r="C52" s="36">
        <f>SUM(G52,K52,O52,S52,AA52,W52,AE52)</f>
        <v>3</v>
      </c>
      <c r="D52" s="36">
        <f>SUM(H52,L52,P52,T52,AB52,X52,AF52)</f>
        <v>19</v>
      </c>
      <c r="E52" s="149">
        <f>(C52/(D52+C52))</f>
        <v>0.13636363636363635</v>
      </c>
      <c r="F52" s="36">
        <f>(G52+H52)</f>
        <v>22</v>
      </c>
      <c r="G52" s="36">
        <v>3</v>
      </c>
      <c r="H52" s="36">
        <v>19</v>
      </c>
      <c r="I52" s="150">
        <f>(G52/(H52+G52))</f>
        <v>0.13636363636363635</v>
      </c>
      <c r="J52" s="36">
        <f>(K52+L52)</f>
        <v>0</v>
      </c>
      <c r="K52" s="36">
        <v>0</v>
      </c>
      <c r="L52" s="36">
        <v>0</v>
      </c>
      <c r="M52" s="150">
        <v>0</v>
      </c>
      <c r="N52" s="36">
        <f>(O52+P52)</f>
        <v>0</v>
      </c>
      <c r="O52" s="36">
        <v>0</v>
      </c>
      <c r="P52" s="36">
        <v>0</v>
      </c>
      <c r="Q52" s="150">
        <v>0</v>
      </c>
      <c r="R52" s="36">
        <f>(S52+T52)</f>
        <v>0</v>
      </c>
      <c r="S52" s="36">
        <v>0</v>
      </c>
      <c r="T52" s="36">
        <v>0</v>
      </c>
      <c r="U52" s="150">
        <v>0</v>
      </c>
      <c r="V52" s="36">
        <f>(W52+X52)</f>
        <v>0</v>
      </c>
      <c r="W52" s="36">
        <v>0</v>
      </c>
      <c r="X52" s="36">
        <v>0</v>
      </c>
      <c r="Y52" s="150">
        <v>0</v>
      </c>
      <c r="Z52" s="36">
        <f>(AA52+AB52)</f>
        <v>0</v>
      </c>
      <c r="AA52" s="36">
        <v>0</v>
      </c>
      <c r="AB52" s="36">
        <v>0</v>
      </c>
      <c r="AC52" s="150">
        <v>0</v>
      </c>
      <c r="AD52" s="36">
        <f>(AE52+AF52)</f>
        <v>0</v>
      </c>
      <c r="AE52" s="36">
        <v>0</v>
      </c>
      <c r="AF52" s="36">
        <v>0</v>
      </c>
      <c r="AG52" s="149">
        <v>0</v>
      </c>
    </row>
    <row r="53" spans="1:33" x14ac:dyDescent="0.3">
      <c r="A53" s="151" t="s">
        <v>42</v>
      </c>
      <c r="B53" s="37">
        <f>SUM(F53,J53,N53,R53,Z53,V53,AD53)</f>
        <v>67</v>
      </c>
      <c r="C53" s="36">
        <f>SUM(G53,K53,O53,S53,AA53,W53,AE53)</f>
        <v>25</v>
      </c>
      <c r="D53" s="36">
        <f>SUM(H53,L53,P53,T53,AB53,X53,AF53)</f>
        <v>42</v>
      </c>
      <c r="E53" s="149">
        <f>(C53/(D53+C53))</f>
        <v>0.37313432835820898</v>
      </c>
      <c r="F53" s="36">
        <f>(G53+H53)</f>
        <v>43</v>
      </c>
      <c r="G53" s="36">
        <v>10</v>
      </c>
      <c r="H53" s="36">
        <v>33</v>
      </c>
      <c r="I53" s="150">
        <f>(G53/(H53+G53))</f>
        <v>0.23255813953488372</v>
      </c>
      <c r="J53" s="36">
        <f>(K53+L53)</f>
        <v>16</v>
      </c>
      <c r="K53" s="36">
        <v>11</v>
      </c>
      <c r="L53" s="36">
        <v>5</v>
      </c>
      <c r="M53" s="150">
        <f>(K53/(L53+K53))</f>
        <v>0.6875</v>
      </c>
      <c r="N53" s="36">
        <f>(O53+P53)</f>
        <v>0</v>
      </c>
      <c r="O53" s="36">
        <v>0</v>
      </c>
      <c r="P53" s="36">
        <v>0</v>
      </c>
      <c r="Q53" s="150">
        <v>0</v>
      </c>
      <c r="R53" s="36">
        <f>(S53+T53)</f>
        <v>0</v>
      </c>
      <c r="S53" s="36">
        <v>0</v>
      </c>
      <c r="T53" s="36">
        <v>0</v>
      </c>
      <c r="U53" s="150">
        <v>0</v>
      </c>
      <c r="V53" s="36">
        <f>(W53+X53)</f>
        <v>1</v>
      </c>
      <c r="W53" s="36">
        <v>0</v>
      </c>
      <c r="X53" s="36">
        <v>1</v>
      </c>
      <c r="Y53" s="150">
        <v>0</v>
      </c>
      <c r="Z53" s="36">
        <f>(AA53+AB53)</f>
        <v>7</v>
      </c>
      <c r="AA53" s="36">
        <v>4</v>
      </c>
      <c r="AB53" s="36">
        <v>3</v>
      </c>
      <c r="AC53" s="150">
        <f>(AA53/(AB53+AA53))</f>
        <v>0.5714285714285714</v>
      </c>
      <c r="AD53" s="36">
        <f>(AE53+AF53)</f>
        <v>0</v>
      </c>
      <c r="AE53" s="36">
        <v>0</v>
      </c>
      <c r="AF53" s="36">
        <v>0</v>
      </c>
      <c r="AG53" s="149">
        <v>0</v>
      </c>
    </row>
    <row r="54" spans="1:33" x14ac:dyDescent="0.3">
      <c r="A54" s="151" t="s">
        <v>40</v>
      </c>
      <c r="B54" s="37">
        <f>SUM(F54,J54,N54,R54,Z54,V54,AD54)</f>
        <v>129</v>
      </c>
      <c r="C54" s="36">
        <f>SUM(G54,K54,O54,S54,AA54,W54,AE54)</f>
        <v>13</v>
      </c>
      <c r="D54" s="36">
        <f>SUM(H54,L54,P54,T54,AB54,X54,AF54)</f>
        <v>116</v>
      </c>
      <c r="E54" s="149">
        <f>(C54/(D54+C54))</f>
        <v>0.10077519379844961</v>
      </c>
      <c r="F54" s="36">
        <f>(G54+H54)</f>
        <v>120</v>
      </c>
      <c r="G54" s="36">
        <v>12</v>
      </c>
      <c r="H54" s="36">
        <v>108</v>
      </c>
      <c r="I54" s="150">
        <f>(G54/(H54+G54))</f>
        <v>0.1</v>
      </c>
      <c r="J54" s="36">
        <f>(K54+L54)</f>
        <v>3</v>
      </c>
      <c r="K54" s="36">
        <v>0</v>
      </c>
      <c r="L54" s="36">
        <v>3</v>
      </c>
      <c r="M54" s="150">
        <f>(K54/(L54+K54))</f>
        <v>0</v>
      </c>
      <c r="N54" s="36">
        <f>(O54+P54)</f>
        <v>1</v>
      </c>
      <c r="O54" s="36">
        <v>1</v>
      </c>
      <c r="P54" s="36">
        <v>0</v>
      </c>
      <c r="Q54" s="150">
        <v>0</v>
      </c>
      <c r="R54" s="36">
        <f>(S54+T54)</f>
        <v>0</v>
      </c>
      <c r="S54" s="36">
        <v>0</v>
      </c>
      <c r="T54" s="36">
        <v>0</v>
      </c>
      <c r="U54" s="150">
        <v>0</v>
      </c>
      <c r="V54" s="36">
        <f>(W54+X54)</f>
        <v>1</v>
      </c>
      <c r="W54" s="36">
        <v>0</v>
      </c>
      <c r="X54" s="36">
        <v>1</v>
      </c>
      <c r="Y54" s="150">
        <v>0</v>
      </c>
      <c r="Z54" s="36">
        <f>(AA54+AB54)</f>
        <v>4</v>
      </c>
      <c r="AA54" s="36">
        <v>0</v>
      </c>
      <c r="AB54" s="36">
        <v>4</v>
      </c>
      <c r="AC54" s="150">
        <f>(AA54/(AB54+AA54))</f>
        <v>0</v>
      </c>
      <c r="AD54" s="36">
        <f>(AE54+AF54)</f>
        <v>0</v>
      </c>
      <c r="AE54" s="36">
        <v>0</v>
      </c>
      <c r="AF54" s="36">
        <v>0</v>
      </c>
      <c r="AG54" s="149">
        <v>0</v>
      </c>
    </row>
    <row r="55" spans="1:33" x14ac:dyDescent="0.3">
      <c r="A55" s="151" t="s">
        <v>36</v>
      </c>
      <c r="B55" s="37">
        <f>SUM(F55,J55,N55,R55,Z55,V55,AD55)</f>
        <v>2</v>
      </c>
      <c r="C55" s="36">
        <f>SUM(G55,K55,O55,S55,AA55,W55,AE55)</f>
        <v>1</v>
      </c>
      <c r="D55" s="36">
        <f>SUM(H55,L55,P55,T55,AB55,X55,AF55)</f>
        <v>1</v>
      </c>
      <c r="E55" s="149">
        <f>(C55/(D55+C55))</f>
        <v>0.5</v>
      </c>
      <c r="F55" s="36">
        <f>(G55+H55)</f>
        <v>2</v>
      </c>
      <c r="G55" s="36">
        <v>1</v>
      </c>
      <c r="H55" s="36">
        <v>1</v>
      </c>
      <c r="I55" s="150">
        <f>(G55/(H55+G55))</f>
        <v>0.5</v>
      </c>
      <c r="J55" s="36">
        <f>(K55+L55)</f>
        <v>0</v>
      </c>
      <c r="K55" s="36">
        <v>0</v>
      </c>
      <c r="L55" s="36">
        <v>0</v>
      </c>
      <c r="M55" s="150">
        <v>0</v>
      </c>
      <c r="N55" s="36">
        <f>(O55+P55)</f>
        <v>0</v>
      </c>
      <c r="O55" s="36">
        <v>0</v>
      </c>
      <c r="P55" s="36">
        <v>0</v>
      </c>
      <c r="Q55" s="150">
        <v>0</v>
      </c>
      <c r="R55" s="36">
        <f>(S55+T55)</f>
        <v>0</v>
      </c>
      <c r="S55" s="36">
        <v>0</v>
      </c>
      <c r="T55" s="36">
        <v>0</v>
      </c>
      <c r="U55" s="150">
        <v>0</v>
      </c>
      <c r="V55" s="36">
        <f>(W55+X55)</f>
        <v>0</v>
      </c>
      <c r="W55" s="36">
        <v>0</v>
      </c>
      <c r="X55" s="36">
        <v>0</v>
      </c>
      <c r="Y55" s="150">
        <v>0</v>
      </c>
      <c r="Z55" s="36">
        <f>(AA55+AB55)</f>
        <v>0</v>
      </c>
      <c r="AA55" s="36">
        <v>0</v>
      </c>
      <c r="AB55" s="36">
        <v>0</v>
      </c>
      <c r="AC55" s="150">
        <v>0</v>
      </c>
      <c r="AD55" s="36">
        <f>(AE55+AF55)</f>
        <v>0</v>
      </c>
      <c r="AE55" s="36">
        <v>0</v>
      </c>
      <c r="AF55" s="36">
        <v>0</v>
      </c>
      <c r="AG55" s="149">
        <v>0</v>
      </c>
    </row>
    <row r="56" spans="1:33" x14ac:dyDescent="0.3">
      <c r="A56" s="151" t="s">
        <v>34</v>
      </c>
      <c r="B56" s="37">
        <f>SUM(F56,J56,N56,R56,Z56,V56,AD56)</f>
        <v>7</v>
      </c>
      <c r="C56" s="36">
        <f>SUM(G56,K56,O56,S56,AA56,W56,AE56)</f>
        <v>0</v>
      </c>
      <c r="D56" s="36">
        <f>SUM(H56,L56,P56,T56,AB56,X56,AF56)</f>
        <v>7</v>
      </c>
      <c r="E56" s="149">
        <f>(C56/(D56+C56))</f>
        <v>0</v>
      </c>
      <c r="F56" s="36">
        <f>(G56+H56)</f>
        <v>7</v>
      </c>
      <c r="G56" s="36">
        <v>0</v>
      </c>
      <c r="H56" s="36">
        <v>7</v>
      </c>
      <c r="I56" s="150">
        <f>(G56/(H56+G56))</f>
        <v>0</v>
      </c>
      <c r="J56" s="36">
        <f>(K56+L56)</f>
        <v>0</v>
      </c>
      <c r="K56" s="36">
        <v>0</v>
      </c>
      <c r="L56" s="36">
        <v>0</v>
      </c>
      <c r="M56" s="150">
        <v>0</v>
      </c>
      <c r="N56" s="36">
        <f>(O56+P56)</f>
        <v>0</v>
      </c>
      <c r="O56" s="36">
        <v>0</v>
      </c>
      <c r="P56" s="36">
        <v>0</v>
      </c>
      <c r="Q56" s="150">
        <v>0</v>
      </c>
      <c r="R56" s="36">
        <f>(S56+T56)</f>
        <v>0</v>
      </c>
      <c r="S56" s="36">
        <v>0</v>
      </c>
      <c r="T56" s="36">
        <v>0</v>
      </c>
      <c r="U56" s="150">
        <v>0</v>
      </c>
      <c r="V56" s="36">
        <f>(W56+X56)</f>
        <v>0</v>
      </c>
      <c r="W56" s="36">
        <v>0</v>
      </c>
      <c r="X56" s="36">
        <v>0</v>
      </c>
      <c r="Y56" s="150">
        <v>0</v>
      </c>
      <c r="Z56" s="36">
        <f>(AA56+AB56)</f>
        <v>0</v>
      </c>
      <c r="AA56" s="36">
        <v>0</v>
      </c>
      <c r="AB56" s="36">
        <v>0</v>
      </c>
      <c r="AC56" s="150">
        <v>0</v>
      </c>
      <c r="AD56" s="36">
        <f>(AE56+AF56)</f>
        <v>0</v>
      </c>
      <c r="AE56" s="36">
        <v>0</v>
      </c>
      <c r="AF56" s="36">
        <v>0</v>
      </c>
      <c r="AG56" s="149">
        <v>0</v>
      </c>
    </row>
    <row r="57" spans="1:33" x14ac:dyDescent="0.3">
      <c r="A57" s="151" t="s">
        <v>31</v>
      </c>
      <c r="B57" s="37">
        <f>SUM(F57,J57,N57,R57,Z57,V57,AD57)</f>
        <v>18</v>
      </c>
      <c r="C57" s="36">
        <f>SUM(G57,K57,O57,S57,AA57,W57,AE57)</f>
        <v>3</v>
      </c>
      <c r="D57" s="36">
        <f>SUM(H57,L57,P57,T57,AB57,X57,AF57)</f>
        <v>15</v>
      </c>
      <c r="E57" s="149">
        <f>(C57/(D57+C57))</f>
        <v>0.16666666666666666</v>
      </c>
      <c r="F57" s="36">
        <f>(G57+H57)</f>
        <v>17</v>
      </c>
      <c r="G57" s="36">
        <v>3</v>
      </c>
      <c r="H57" s="36">
        <v>14</v>
      </c>
      <c r="I57" s="150">
        <f>(G57/(H57+G57))</f>
        <v>0.17647058823529413</v>
      </c>
      <c r="J57" s="36">
        <f>(K57+L57)</f>
        <v>1</v>
      </c>
      <c r="K57" s="36">
        <v>0</v>
      </c>
      <c r="L57" s="36">
        <v>1</v>
      </c>
      <c r="M57" s="150">
        <f>(K57/(L57+K57))</f>
        <v>0</v>
      </c>
      <c r="N57" s="36">
        <f>(O57+P57)</f>
        <v>0</v>
      </c>
      <c r="O57" s="36">
        <v>0</v>
      </c>
      <c r="P57" s="36">
        <v>0</v>
      </c>
      <c r="Q57" s="150">
        <v>0</v>
      </c>
      <c r="R57" s="36">
        <f>(S57+T57)</f>
        <v>0</v>
      </c>
      <c r="S57" s="36">
        <v>0</v>
      </c>
      <c r="T57" s="36">
        <v>0</v>
      </c>
      <c r="U57" s="150">
        <v>0</v>
      </c>
      <c r="V57" s="36">
        <f>(W57+X57)</f>
        <v>0</v>
      </c>
      <c r="W57" s="36">
        <v>0</v>
      </c>
      <c r="X57" s="36">
        <v>0</v>
      </c>
      <c r="Y57" s="150">
        <v>0</v>
      </c>
      <c r="Z57" s="36">
        <f>(AA57+AB57)</f>
        <v>0</v>
      </c>
      <c r="AA57" s="36">
        <v>0</v>
      </c>
      <c r="AB57" s="36">
        <v>0</v>
      </c>
      <c r="AC57" s="150">
        <v>0</v>
      </c>
      <c r="AD57" s="36">
        <f>(AE57+AF57)</f>
        <v>0</v>
      </c>
      <c r="AE57" s="36">
        <v>0</v>
      </c>
      <c r="AF57" s="36">
        <v>0</v>
      </c>
      <c r="AG57" s="149">
        <v>0</v>
      </c>
    </row>
    <row r="58" spans="1:33" x14ac:dyDescent="0.3">
      <c r="A58" s="151" t="s">
        <v>29</v>
      </c>
      <c r="B58" s="37">
        <f>SUM(F58,J58,N58,R58,Z58,V58,AD58)</f>
        <v>64</v>
      </c>
      <c r="C58" s="36">
        <f>SUM(G58,K58,O58,S58,AA58,W58,AE58)</f>
        <v>11</v>
      </c>
      <c r="D58" s="36">
        <f>SUM(H58,L58,P58,T58,AB58,X58,AF58)</f>
        <v>53</v>
      </c>
      <c r="E58" s="149">
        <f>(C58/(D58+C58))</f>
        <v>0.171875</v>
      </c>
      <c r="F58" s="36">
        <f>(G58+H58)</f>
        <v>61</v>
      </c>
      <c r="G58" s="36">
        <v>11</v>
      </c>
      <c r="H58" s="36">
        <v>50</v>
      </c>
      <c r="I58" s="150">
        <f>(G58/(H58+G58))</f>
        <v>0.18032786885245902</v>
      </c>
      <c r="J58" s="36">
        <f>(K58+L58)</f>
        <v>0</v>
      </c>
      <c r="K58" s="36">
        <v>0</v>
      </c>
      <c r="L58" s="36">
        <v>0</v>
      </c>
      <c r="M58" s="150">
        <v>0</v>
      </c>
      <c r="N58" s="36">
        <f>(O58+P58)</f>
        <v>1</v>
      </c>
      <c r="O58" s="36">
        <v>0</v>
      </c>
      <c r="P58" s="36">
        <v>1</v>
      </c>
      <c r="Q58" s="150">
        <v>0</v>
      </c>
      <c r="R58" s="36">
        <f>(S58+T58)</f>
        <v>0</v>
      </c>
      <c r="S58" s="36">
        <v>0</v>
      </c>
      <c r="T58" s="36">
        <v>0</v>
      </c>
      <c r="U58" s="150">
        <v>0</v>
      </c>
      <c r="V58" s="36">
        <f>(W58+X58)</f>
        <v>1</v>
      </c>
      <c r="W58" s="36">
        <v>0</v>
      </c>
      <c r="X58" s="36">
        <v>1</v>
      </c>
      <c r="Y58" s="150">
        <v>0</v>
      </c>
      <c r="Z58" s="36">
        <f>(AA58+AB58)</f>
        <v>1</v>
      </c>
      <c r="AA58" s="36">
        <v>0</v>
      </c>
      <c r="AB58" s="36">
        <v>1</v>
      </c>
      <c r="AC58" s="150">
        <f>(AA58/(AB58+AA58))</f>
        <v>0</v>
      </c>
      <c r="AD58" s="36">
        <f>(AE58+AF58)</f>
        <v>0</v>
      </c>
      <c r="AE58" s="36">
        <v>0</v>
      </c>
      <c r="AF58" s="36">
        <v>0</v>
      </c>
      <c r="AG58" s="149">
        <v>0</v>
      </c>
    </row>
    <row r="59" spans="1:33" x14ac:dyDescent="0.3">
      <c r="A59" s="151" t="s">
        <v>25</v>
      </c>
      <c r="B59" s="37">
        <f>SUM(F59,J59,N59,R59,Z59,V59,AD59)</f>
        <v>55</v>
      </c>
      <c r="C59" s="36">
        <f>SUM(G59,K59,O59,S59,AA59,W59,AE59)</f>
        <v>8</v>
      </c>
      <c r="D59" s="36">
        <f>SUM(H59,L59,P59,T59,AB59,X59,AF59)</f>
        <v>47</v>
      </c>
      <c r="E59" s="149">
        <f>(C59/(D59+C59))</f>
        <v>0.14545454545454545</v>
      </c>
      <c r="F59" s="36">
        <f>(G59+H59)</f>
        <v>54</v>
      </c>
      <c r="G59" s="36">
        <v>8</v>
      </c>
      <c r="H59" s="36">
        <v>46</v>
      </c>
      <c r="I59" s="150">
        <f>(G59/(H59+G59))</f>
        <v>0.14814814814814814</v>
      </c>
      <c r="J59" s="36">
        <f>(K59+L59)</f>
        <v>0</v>
      </c>
      <c r="K59" s="36">
        <v>0</v>
      </c>
      <c r="L59" s="36">
        <v>0</v>
      </c>
      <c r="M59" s="150">
        <v>0</v>
      </c>
      <c r="N59" s="36">
        <f>(O59+P59)</f>
        <v>0</v>
      </c>
      <c r="O59" s="36">
        <v>0</v>
      </c>
      <c r="P59" s="36">
        <v>0</v>
      </c>
      <c r="Q59" s="150">
        <v>0</v>
      </c>
      <c r="R59" s="36">
        <f>(S59+T59)</f>
        <v>0</v>
      </c>
      <c r="S59" s="36">
        <v>0</v>
      </c>
      <c r="T59" s="36">
        <v>0</v>
      </c>
      <c r="U59" s="150">
        <v>0</v>
      </c>
      <c r="V59" s="36">
        <f>(W59+X59)</f>
        <v>0</v>
      </c>
      <c r="W59" s="36">
        <v>0</v>
      </c>
      <c r="X59" s="36">
        <v>0</v>
      </c>
      <c r="Y59" s="150">
        <v>0</v>
      </c>
      <c r="Z59" s="36">
        <f>(AA59+AB59)</f>
        <v>1</v>
      </c>
      <c r="AA59" s="36">
        <v>0</v>
      </c>
      <c r="AB59" s="36">
        <v>1</v>
      </c>
      <c r="AC59" s="150">
        <f>(AA59/(AB59+AA59))</f>
        <v>0</v>
      </c>
      <c r="AD59" s="36">
        <f>(AE59+AF59)</f>
        <v>0</v>
      </c>
      <c r="AE59" s="36">
        <v>0</v>
      </c>
      <c r="AF59" s="36">
        <v>0</v>
      </c>
      <c r="AG59" s="149">
        <v>0</v>
      </c>
    </row>
    <row r="60" spans="1:33" x14ac:dyDescent="0.3">
      <c r="A60" s="151" t="s">
        <v>22</v>
      </c>
      <c r="B60" s="37">
        <f>SUM(F60,J60,N60,R60,Z60,V60,AD60)</f>
        <v>30</v>
      </c>
      <c r="C60" s="36">
        <f>SUM(G60,K60,O60,S60,AA60,W60,AE60)</f>
        <v>4</v>
      </c>
      <c r="D60" s="36">
        <f>SUM(H60,L60,P60,T60,AB60,X60,AF60)</f>
        <v>26</v>
      </c>
      <c r="E60" s="149">
        <f>(C60/(D60+C60))</f>
        <v>0.13333333333333333</v>
      </c>
      <c r="F60" s="36">
        <f>(G60+H60)</f>
        <v>27</v>
      </c>
      <c r="G60" s="36">
        <v>3</v>
      </c>
      <c r="H60" s="36">
        <v>24</v>
      </c>
      <c r="I60" s="150">
        <f>(G60/(H60+G60))</f>
        <v>0.1111111111111111</v>
      </c>
      <c r="J60" s="36">
        <f>(K60+L60)</f>
        <v>1</v>
      </c>
      <c r="K60" s="36">
        <v>0</v>
      </c>
      <c r="L60" s="36">
        <v>1</v>
      </c>
      <c r="M60" s="150">
        <v>0</v>
      </c>
      <c r="N60" s="36">
        <f>(O60+P60)</f>
        <v>1</v>
      </c>
      <c r="O60" s="36">
        <v>0</v>
      </c>
      <c r="P60" s="36">
        <v>1</v>
      </c>
      <c r="Q60" s="150">
        <v>0</v>
      </c>
      <c r="R60" s="36">
        <f>(S60+T60)</f>
        <v>0</v>
      </c>
      <c r="S60" s="36">
        <v>0</v>
      </c>
      <c r="T60" s="36">
        <v>0</v>
      </c>
      <c r="U60" s="150">
        <v>0</v>
      </c>
      <c r="V60" s="36">
        <f>(W60+X60)</f>
        <v>0</v>
      </c>
      <c r="W60" s="36">
        <v>0</v>
      </c>
      <c r="X60" s="36">
        <v>0</v>
      </c>
      <c r="Y60" s="150">
        <v>0</v>
      </c>
      <c r="Z60" s="36">
        <f>(AA60+AB60)</f>
        <v>1</v>
      </c>
      <c r="AA60" s="36">
        <v>1</v>
      </c>
      <c r="AB60" s="36">
        <v>0</v>
      </c>
      <c r="AC60" s="150">
        <f>(AA60/(AB60+AA60))</f>
        <v>1</v>
      </c>
      <c r="AD60" s="36">
        <f>(AE60+AF60)</f>
        <v>0</v>
      </c>
      <c r="AE60" s="36">
        <v>0</v>
      </c>
      <c r="AF60" s="36">
        <v>0</v>
      </c>
      <c r="AG60" s="149">
        <v>0</v>
      </c>
    </row>
    <row r="61" spans="1:33" x14ac:dyDescent="0.3">
      <c r="A61" s="148" t="s">
        <v>415</v>
      </c>
      <c r="B61" s="146"/>
      <c r="C61" s="144"/>
      <c r="D61" s="144"/>
      <c r="E61" s="147"/>
      <c r="F61" s="146"/>
      <c r="G61" s="144"/>
      <c r="H61" s="144"/>
      <c r="I61" s="145"/>
      <c r="J61" s="144"/>
      <c r="K61" s="144"/>
      <c r="L61" s="144"/>
      <c r="M61" s="145"/>
      <c r="N61" s="144"/>
      <c r="O61" s="144"/>
      <c r="P61" s="144"/>
      <c r="Q61" s="145"/>
      <c r="R61" s="144"/>
      <c r="S61" s="144"/>
      <c r="T61" s="144"/>
      <c r="U61" s="145"/>
      <c r="V61" s="144"/>
      <c r="W61" s="144"/>
      <c r="X61" s="144"/>
      <c r="Y61" s="145"/>
      <c r="Z61" s="144"/>
      <c r="AA61" s="144"/>
      <c r="AB61" s="144"/>
      <c r="AC61" s="145"/>
      <c r="AD61" s="144"/>
      <c r="AE61" s="144"/>
      <c r="AF61" s="144"/>
      <c r="AG61" s="143"/>
    </row>
    <row r="62" spans="1:33" ht="15" thickBot="1" x14ac:dyDescent="0.35">
      <c r="A62" s="142" t="s">
        <v>414</v>
      </c>
      <c r="B62" s="141">
        <f>SUM(F62,J62,N62,R62,Z62,V62,AD62)</f>
        <v>1427</v>
      </c>
      <c r="C62" s="139">
        <f>SUM(G62,K62,O62,S62,AA62,W62,AE62)</f>
        <v>178</v>
      </c>
      <c r="D62" s="139">
        <f>SUM(H62,L62,P62,T62,AB62,X62,AF62)</f>
        <v>1249</v>
      </c>
      <c r="E62" s="138">
        <f>(C62/(D62+C62))</f>
        <v>0.12473721093202522</v>
      </c>
      <c r="F62" s="139">
        <f>SUM(F50:F60)</f>
        <v>1318</v>
      </c>
      <c r="G62" s="139">
        <f>SUM(G50:G60)</f>
        <v>150</v>
      </c>
      <c r="H62" s="139">
        <f>SUM(H50:H60)</f>
        <v>1168</v>
      </c>
      <c r="I62" s="140">
        <f>(G62/(H62+G62))</f>
        <v>0.11380880121396054</v>
      </c>
      <c r="J62" s="139">
        <f>SUM(J50:J60)</f>
        <v>39</v>
      </c>
      <c r="K62" s="139">
        <f>SUM(K50:K60)</f>
        <v>15</v>
      </c>
      <c r="L62" s="139">
        <f>SUM(L50:L60)</f>
        <v>24</v>
      </c>
      <c r="M62" s="140">
        <f>(K62/(L62+K62))</f>
        <v>0.38461538461538464</v>
      </c>
      <c r="N62" s="139">
        <f>(O62+P62)</f>
        <v>11</v>
      </c>
      <c r="O62" s="139">
        <f>SUM(O50:O60)</f>
        <v>1</v>
      </c>
      <c r="P62" s="139">
        <f>SUM(P50:P60)</f>
        <v>10</v>
      </c>
      <c r="Q62" s="140">
        <f>(O62/(P62+O62))</f>
        <v>9.0909090909090912E-2</v>
      </c>
      <c r="R62" s="139">
        <f>(S62+T62)</f>
        <v>11</v>
      </c>
      <c r="S62" s="139">
        <f>SUM(S50:S60)</f>
        <v>2</v>
      </c>
      <c r="T62" s="139">
        <f>SUM(T50:T60)</f>
        <v>9</v>
      </c>
      <c r="U62" s="140">
        <f>(S62/(T62+S62))</f>
        <v>0.18181818181818182</v>
      </c>
      <c r="V62" s="139">
        <f>(W62+X62)</f>
        <v>9</v>
      </c>
      <c r="W62" s="139">
        <f>SUM(W50:W60)</f>
        <v>2</v>
      </c>
      <c r="X62" s="139">
        <f>SUM(X50:X60)</f>
        <v>7</v>
      </c>
      <c r="Y62" s="140">
        <f>(W62/(X62+W62))</f>
        <v>0.22222222222222221</v>
      </c>
      <c r="Z62" s="139">
        <f>(AA62+AB62)</f>
        <v>39</v>
      </c>
      <c r="AA62" s="139">
        <f>SUM(AA50:AA60)</f>
        <v>8</v>
      </c>
      <c r="AB62" s="139">
        <f>SUM(AB50:AB60)</f>
        <v>31</v>
      </c>
      <c r="AC62" s="140">
        <f>(AA62/(AB62+AA62))</f>
        <v>0.20512820512820512</v>
      </c>
      <c r="AD62" s="139">
        <f>(AE62+AF62)</f>
        <v>0</v>
      </c>
      <c r="AE62" s="139">
        <f>SUM(AE50:AE60)</f>
        <v>0</v>
      </c>
      <c r="AF62" s="139">
        <f>SUM(AF50:AF60)</f>
        <v>0</v>
      </c>
      <c r="AG62" s="138">
        <v>0</v>
      </c>
    </row>
  </sheetData>
  <mergeCells count="33">
    <mergeCell ref="B45:E45"/>
    <mergeCell ref="F45:I45"/>
    <mergeCell ref="J45:M45"/>
    <mergeCell ref="N45:Q45"/>
    <mergeCell ref="R45:U45"/>
    <mergeCell ref="V45:Y45"/>
    <mergeCell ref="Z45:AC45"/>
    <mergeCell ref="AD45:AG45"/>
    <mergeCell ref="V24:Y24"/>
    <mergeCell ref="Z24:AC24"/>
    <mergeCell ref="AD24:AG24"/>
    <mergeCell ref="A43:AG43"/>
    <mergeCell ref="A44:A46"/>
    <mergeCell ref="B44:AG44"/>
    <mergeCell ref="J3:M3"/>
    <mergeCell ref="A22:AG22"/>
    <mergeCell ref="A23:A25"/>
    <mergeCell ref="B23:AG23"/>
    <mergeCell ref="B24:E24"/>
    <mergeCell ref="F24:I24"/>
    <mergeCell ref="J24:M24"/>
    <mergeCell ref="N24:Q24"/>
    <mergeCell ref="R24:U24"/>
    <mergeCell ref="N3:Q3"/>
    <mergeCell ref="R3:U3"/>
    <mergeCell ref="Z3:AC3"/>
    <mergeCell ref="A1:AG1"/>
    <mergeCell ref="A2:A4"/>
    <mergeCell ref="AD3:AG3"/>
    <mergeCell ref="B2:AG2"/>
    <mergeCell ref="B3:E3"/>
    <mergeCell ref="V3:Y3"/>
    <mergeCell ref="F3:I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10"/>
  <sheetViews>
    <sheetView workbookViewId="0">
      <selection activeCell="I12" sqref="I12"/>
    </sheetView>
  </sheetViews>
  <sheetFormatPr defaultRowHeight="14.4" x14ac:dyDescent="0.3"/>
  <cols>
    <col min="1" max="1" width="41.109375" bestFit="1" customWidth="1"/>
    <col min="2" max="9" width="7.44140625" customWidth="1"/>
    <col min="10" max="13" width="9.6640625" bestFit="1" customWidth="1"/>
    <col min="14" max="16" width="9.6640625" customWidth="1"/>
    <col min="17" max="17" width="9.5546875" customWidth="1"/>
  </cols>
  <sheetData>
    <row r="1" spans="1:18" ht="18.600000000000001" thickBot="1" x14ac:dyDescent="0.4">
      <c r="A1" s="27" t="s">
        <v>454</v>
      </c>
      <c r="B1" s="53"/>
      <c r="C1" s="53"/>
      <c r="D1" s="53"/>
      <c r="E1" s="53"/>
      <c r="F1" s="53"/>
      <c r="G1" s="53"/>
      <c r="H1" s="53"/>
      <c r="I1" s="53"/>
      <c r="J1" s="53"/>
      <c r="K1" s="53"/>
      <c r="L1" s="53"/>
      <c r="M1" s="53"/>
      <c r="N1" s="53"/>
      <c r="O1" s="53"/>
      <c r="P1" s="53"/>
      <c r="Q1" s="52"/>
    </row>
    <row r="2" spans="1:18" ht="15" thickBot="1" x14ac:dyDescent="0.35">
      <c r="A2" s="195" t="s">
        <v>453</v>
      </c>
      <c r="B2" s="194" t="s">
        <v>452</v>
      </c>
      <c r="C2" s="194"/>
      <c r="D2" s="194"/>
      <c r="E2" s="194"/>
      <c r="F2" s="194"/>
      <c r="G2" s="194"/>
      <c r="H2" s="194"/>
      <c r="I2" s="194"/>
      <c r="J2" s="193" t="s">
        <v>451</v>
      </c>
      <c r="K2" s="193"/>
      <c r="L2" s="193"/>
      <c r="M2" s="193"/>
      <c r="N2" s="193"/>
      <c r="O2" s="193"/>
      <c r="P2" s="193"/>
      <c r="Q2" s="193"/>
    </row>
    <row r="3" spans="1:18" ht="15" thickBot="1" x14ac:dyDescent="0.35">
      <c r="A3" s="192"/>
      <c r="B3" s="191">
        <v>2013</v>
      </c>
      <c r="C3" s="189">
        <v>2012</v>
      </c>
      <c r="D3" s="189">
        <v>2011</v>
      </c>
      <c r="E3" s="189">
        <v>2010</v>
      </c>
      <c r="F3" s="189">
        <v>2009</v>
      </c>
      <c r="G3" s="189">
        <v>2008</v>
      </c>
      <c r="H3" s="189">
        <v>2007</v>
      </c>
      <c r="I3" s="188">
        <v>2006</v>
      </c>
      <c r="J3" s="190" t="s">
        <v>450</v>
      </c>
      <c r="K3" s="189" t="s">
        <v>449</v>
      </c>
      <c r="L3" s="189" t="s">
        <v>448</v>
      </c>
      <c r="M3" s="189" t="s">
        <v>447</v>
      </c>
      <c r="N3" s="189" t="s">
        <v>446</v>
      </c>
      <c r="O3" s="189" t="s">
        <v>445</v>
      </c>
      <c r="P3" s="188" t="s">
        <v>444</v>
      </c>
      <c r="Q3" s="187" t="s">
        <v>443</v>
      </c>
    </row>
    <row r="4" spans="1:18" x14ac:dyDescent="0.3">
      <c r="A4" s="87" t="s">
        <v>442</v>
      </c>
      <c r="B4" s="186">
        <v>114</v>
      </c>
      <c r="C4" s="185">
        <v>162</v>
      </c>
      <c r="D4" s="185">
        <v>181</v>
      </c>
      <c r="E4" s="185">
        <v>184</v>
      </c>
      <c r="F4" s="185">
        <v>141</v>
      </c>
      <c r="G4" s="185">
        <v>143</v>
      </c>
      <c r="H4" s="185">
        <v>129</v>
      </c>
      <c r="I4" s="184">
        <v>135</v>
      </c>
      <c r="J4" s="183">
        <f>((H4-I4)/I4)</f>
        <v>-4.4444444444444446E-2</v>
      </c>
      <c r="K4" s="125">
        <f>((G4-H4)/H4)</f>
        <v>0.10852713178294573</v>
      </c>
      <c r="L4" s="125">
        <f>((F4-G4)/G4)</f>
        <v>-1.3986013986013986E-2</v>
      </c>
      <c r="M4" s="125">
        <f>((E4-F4)/F4)</f>
        <v>0.30496453900709219</v>
      </c>
      <c r="N4" s="125">
        <f>((D4-E4)/E4)</f>
        <v>-1.6304347826086956E-2</v>
      </c>
      <c r="O4" s="125">
        <f>((C4-D4)/D4)</f>
        <v>-0.10497237569060773</v>
      </c>
      <c r="P4" s="79">
        <f>((B4-C4)/C4)</f>
        <v>-0.29629629629629628</v>
      </c>
      <c r="Q4" s="182">
        <v>-0.15555555555555556</v>
      </c>
      <c r="R4" s="175"/>
    </row>
    <row r="5" spans="1:18" x14ac:dyDescent="0.3">
      <c r="A5" s="77" t="s">
        <v>441</v>
      </c>
      <c r="B5" s="40">
        <v>451</v>
      </c>
      <c r="C5" s="13">
        <v>374</v>
      </c>
      <c r="D5" s="13">
        <v>455</v>
      </c>
      <c r="E5" s="13">
        <v>457</v>
      </c>
      <c r="F5" s="13">
        <v>532</v>
      </c>
      <c r="G5" s="13">
        <v>469</v>
      </c>
      <c r="H5" s="13">
        <v>469</v>
      </c>
      <c r="I5" s="181">
        <v>474</v>
      </c>
      <c r="J5" s="180">
        <f>((H5-I5)/I5)</f>
        <v>-1.0548523206751054E-2</v>
      </c>
      <c r="K5" s="121">
        <f>((G5-H5)/H5)</f>
        <v>0</v>
      </c>
      <c r="L5" s="121">
        <f>((F5-G5)/G5)</f>
        <v>0.13432835820895522</v>
      </c>
      <c r="M5" s="121">
        <f>((E5-F5)/F5)</f>
        <v>-0.14097744360902256</v>
      </c>
      <c r="N5" s="121">
        <f>((D5-E5)/E5)</f>
        <v>-4.3763676148796497E-3</v>
      </c>
      <c r="O5" s="121">
        <f>((C5-D5)/D5)</f>
        <v>-0.17802197802197803</v>
      </c>
      <c r="P5" s="71">
        <f>((B5-C5)/C5)</f>
        <v>0.20588235294117646</v>
      </c>
      <c r="Q5" s="179">
        <v>-4.852320675105485E-2</v>
      </c>
      <c r="R5" s="175"/>
    </row>
    <row r="6" spans="1:18" x14ac:dyDescent="0.3">
      <c r="A6" s="77" t="s">
        <v>440</v>
      </c>
      <c r="B6" s="40">
        <v>1875</v>
      </c>
      <c r="C6" s="13">
        <v>1836</v>
      </c>
      <c r="D6" s="13">
        <v>1872</v>
      </c>
      <c r="E6" s="13">
        <v>1763</v>
      </c>
      <c r="F6" s="13">
        <v>2451</v>
      </c>
      <c r="G6" s="13">
        <v>2234</v>
      </c>
      <c r="H6" s="13">
        <v>1271</v>
      </c>
      <c r="I6" s="181">
        <v>1250</v>
      </c>
      <c r="J6" s="180">
        <f>((H6-I6)/I6)</f>
        <v>1.6799999999999999E-2</v>
      </c>
      <c r="K6" s="121">
        <f>((G6-H6)/H6)</f>
        <v>0.75767112509834778</v>
      </c>
      <c r="L6" s="121">
        <f>((F6-G6)/G6)</f>
        <v>9.7135183527305283E-2</v>
      </c>
      <c r="M6" s="121">
        <f>((E6-F6)/F6)</f>
        <v>-0.2807017543859649</v>
      </c>
      <c r="N6" s="121">
        <f>((D6-E6)/E6)</f>
        <v>6.1826432217810548E-2</v>
      </c>
      <c r="O6" s="121">
        <f>((C6-D6)/D6)</f>
        <v>-1.9230769230769232E-2</v>
      </c>
      <c r="P6" s="71">
        <f>((B6-C6)/C6)</f>
        <v>2.1241830065359478E-2</v>
      </c>
      <c r="Q6" s="179">
        <v>0.5</v>
      </c>
      <c r="R6" s="175"/>
    </row>
    <row r="7" spans="1:18" x14ac:dyDescent="0.3">
      <c r="A7" s="77" t="s">
        <v>439</v>
      </c>
      <c r="B7" s="40">
        <v>1334</v>
      </c>
      <c r="C7" s="13">
        <v>1282</v>
      </c>
      <c r="D7" s="13">
        <v>1273</v>
      </c>
      <c r="E7" s="13">
        <v>1304</v>
      </c>
      <c r="F7" s="13">
        <v>1230</v>
      </c>
      <c r="G7" s="13">
        <v>1217</v>
      </c>
      <c r="H7" s="13">
        <v>1215</v>
      </c>
      <c r="I7" s="181">
        <v>1403</v>
      </c>
      <c r="J7" s="180">
        <f>((H7-I7)/I7)</f>
        <v>-0.13399857448325017</v>
      </c>
      <c r="K7" s="121">
        <f>((G7-H7)/H7)</f>
        <v>1.6460905349794238E-3</v>
      </c>
      <c r="L7" s="121">
        <f>((F7-G7)/G7)</f>
        <v>1.0682004930156122E-2</v>
      </c>
      <c r="M7" s="121">
        <f>((E7-F7)/F7)</f>
        <v>6.0162601626016263E-2</v>
      </c>
      <c r="N7" s="121">
        <f>((D7-E7)/E7)</f>
        <v>-2.3773006134969327E-2</v>
      </c>
      <c r="O7" s="121">
        <f>((C7-D7)/D7)</f>
        <v>7.0699135899450118E-3</v>
      </c>
      <c r="P7" s="71">
        <f>((B7-C7)/C7)</f>
        <v>4.0561622464898597E-2</v>
      </c>
      <c r="Q7" s="179">
        <v>-4.9180327868852458E-2</v>
      </c>
      <c r="R7" s="175"/>
    </row>
    <row r="8" spans="1:18" x14ac:dyDescent="0.3">
      <c r="A8" s="77" t="s">
        <v>438</v>
      </c>
      <c r="B8" s="40">
        <v>331</v>
      </c>
      <c r="C8" s="13">
        <v>345</v>
      </c>
      <c r="D8" s="13">
        <v>318</v>
      </c>
      <c r="E8" s="13">
        <v>222</v>
      </c>
      <c r="F8" s="13">
        <v>233</v>
      </c>
      <c r="G8" s="13">
        <v>253</v>
      </c>
      <c r="H8" s="13">
        <v>322</v>
      </c>
      <c r="I8" s="181">
        <v>197</v>
      </c>
      <c r="J8" s="180">
        <f>((H8-I8)/I8)</f>
        <v>0.63451776649746194</v>
      </c>
      <c r="K8" s="121">
        <f>((G8-H8)/H8)</f>
        <v>-0.21428571428571427</v>
      </c>
      <c r="L8" s="121">
        <f>((F8-G8)/G8)</f>
        <v>-7.9051383399209488E-2</v>
      </c>
      <c r="M8" s="121">
        <f>((E8-F8)/F8)</f>
        <v>-4.7210300429184553E-2</v>
      </c>
      <c r="N8" s="121">
        <f>((D8-E8)/E8)</f>
        <v>0.43243243243243246</v>
      </c>
      <c r="O8" s="121">
        <f>((C8-D8)/D8)</f>
        <v>8.4905660377358486E-2</v>
      </c>
      <c r="P8" s="71">
        <f>((B8-C8)/C8)</f>
        <v>-4.0579710144927533E-2</v>
      </c>
      <c r="Q8" s="179">
        <v>0.68020304568527923</v>
      </c>
      <c r="R8" s="175"/>
    </row>
    <row r="9" spans="1:18" ht="15" thickBot="1" x14ac:dyDescent="0.35">
      <c r="A9" s="60" t="s">
        <v>437</v>
      </c>
      <c r="B9" s="141">
        <v>1122</v>
      </c>
      <c r="C9" s="139">
        <v>1058</v>
      </c>
      <c r="D9" s="139">
        <v>1074</v>
      </c>
      <c r="E9" s="139">
        <v>958</v>
      </c>
      <c r="F9" s="139">
        <v>858</v>
      </c>
      <c r="G9" s="139">
        <v>720</v>
      </c>
      <c r="H9" s="139">
        <v>720</v>
      </c>
      <c r="I9" s="178">
        <v>720</v>
      </c>
      <c r="J9" s="177">
        <f>((H9-I9)/I9)</f>
        <v>0</v>
      </c>
      <c r="K9" s="115">
        <f>((G9-H9)/H9)</f>
        <v>0</v>
      </c>
      <c r="L9" s="115">
        <f>((F9-G9)/G9)</f>
        <v>0.19166666666666668</v>
      </c>
      <c r="M9" s="115">
        <f>((E9-F9)/F9)</f>
        <v>0.11655011655011654</v>
      </c>
      <c r="N9" s="115">
        <f>((D9-E9)/E9)</f>
        <v>0.12108559498956159</v>
      </c>
      <c r="O9" s="115">
        <f>((C9-D9)/D9)</f>
        <v>-1.4897579143389199E-2</v>
      </c>
      <c r="P9" s="55">
        <f>((B9-C9)/C9)</f>
        <v>6.0491493383742913E-2</v>
      </c>
      <c r="Q9" s="176">
        <v>0.55833333333333335</v>
      </c>
      <c r="R9" s="175"/>
    </row>
    <row r="10" spans="1:18" ht="15" thickBot="1" x14ac:dyDescent="0.35">
      <c r="A10" s="174" t="s">
        <v>436</v>
      </c>
      <c r="B10" s="173"/>
      <c r="C10" s="173"/>
      <c r="D10" s="173"/>
      <c r="E10" s="173"/>
      <c r="F10" s="173"/>
      <c r="G10" s="173"/>
      <c r="H10" s="173"/>
      <c r="I10" s="173"/>
      <c r="J10" s="173"/>
      <c r="K10" s="173"/>
      <c r="L10" s="173"/>
      <c r="M10" s="173"/>
      <c r="N10" s="173"/>
      <c r="O10" s="173"/>
      <c r="P10" s="173"/>
      <c r="Q10" s="172"/>
    </row>
  </sheetData>
  <mergeCells count="5">
    <mergeCell ref="B2:I2"/>
    <mergeCell ref="J2:Q2"/>
    <mergeCell ref="A10:Q10"/>
    <mergeCell ref="A1:Q1"/>
    <mergeCell ref="A2:A3"/>
  </mergeCells>
  <conditionalFormatting sqref="J4:Q9">
    <cfRule type="cellIs" dxfId="2" priority="1" operator="equal">
      <formula>0</formula>
    </cfRule>
    <cfRule type="cellIs" dxfId="1" priority="2" operator="lessThan">
      <formula>0</formula>
    </cfRule>
    <cfRule type="cellIs" dxfId="0" priority="3" operator="greaterThan">
      <formula>0</formula>
    </cfRule>
  </conditionalFormatting>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Rent-Subsidized</vt:lpstr>
      <vt:lpstr>Owner-Renter</vt:lpstr>
      <vt:lpstr>Housing Condition</vt:lpstr>
      <vt:lpstr>Historic Districts</vt:lpstr>
      <vt:lpstr>Loan Denial</vt:lpstr>
      <vt:lpstr>Postsecondary Enrollment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Andi Daniel</dc:creator>
  <cp:lastModifiedBy>Andi Daniel</cp:lastModifiedBy>
  <dcterms:created xsi:type="dcterms:W3CDTF">2015-04-17T19:34:30Z</dcterms:created>
  <dcterms:modified xsi:type="dcterms:W3CDTF">2015-04-17T19:35:22Z</dcterms:modified>
</cp:coreProperties>
</file>